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49" documentId="13_ncr:1_{F6CB121F-512D-4AA6-A0C1-0FB36C537598}" xr6:coauthVersionLast="47" xr6:coauthVersionMax="47" xr10:uidLastSave="{20E95AE9-D203-43F5-B5B5-3467F418171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<sst xmlns="http://schemas.openxmlformats.org/spreadsheetml/2006/main" count="180277" uniqueCount="39124">
  <si>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</si>
  <si>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</si>
  <si>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</si>
  <si>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</si>
  <si>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</si>
  <si>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</si>
  <si>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</si>
  <si>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</si>
  <si>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</si>
  <si>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</si>
  <si>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</si>
  <si>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</si>
  <si>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</si>
  <si>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</si>
  <si>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</si>
  <si>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</si>
  <si>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</si>
  <si>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</si>
  <si>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</si>
  <si>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</si>
  <si>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</si>
  <si>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</si>
  <si>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</si>
  <si>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</si>
  <si>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</si>
  <si>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</si>
  <si>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</si>
  <si>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</si>
  <si>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</si>
  <si>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</si>
  <si>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</si>
  <si>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</si>
  <si>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</si>
  <si>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</si>
  <si>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</si>
  <si>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</si>
  <si>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</si>
  <si>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</si>
  <si>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</si>
  <si>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</si>
  <si>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</si>
  <si>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</si>
  <si>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</si>
  <si>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</si>
  <si>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</si>
  <si>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</si>
  <si>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</si>
  <si>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</si>
  <si>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</si>
  <si>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</si>
  <si>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</si>
  <si>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</si>
  <si>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</si>
  <si>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</si>
  <si>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</si>
  <si>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</si>
  <si>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</si>
  <si>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</si>
  <si>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</si>
  <si>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</si>
  <si>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</si>
  <si>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</si>
  <si>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</si>
  <si>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</si>
  <si>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</si>
  <si>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</si>
  <si>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</si>
  <si>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</si>
  <si>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</si>
  <si>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</si>
  <si>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</si>
  <si>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</si>
  <si>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</si>
  <si>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</si>
  <si>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</si>
  <si>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</si>
  <si>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</si>
  <si>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</si>
  <si>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</si>
  <si>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</si>
  <si>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</si>
  <si>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</si>
  <si>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</si>
  <si>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</si>
  <si>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</si>
  <si>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</si>
  <si>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</si>
  <si>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</si>
  <si>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</si>
  <si>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</si>
  <si>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</si>
  <si>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</si>
  <si>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</si>
  <si>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</si>
  <si>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</si>
  <si>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</si>
  <si>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</si>
  <si>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</si>
  <si>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</si>
  <si>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</si>
  <si>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</si>
  <si>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</si>
  <si>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</si>
  <si>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</si>
  <si>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</si>
  <si>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</si>
  <si>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</si>
  <si>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</si>
  <si>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</si>
  <si>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</si>
  <si>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</si>
  <si>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</si>
  <si>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</si>
  <si>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</si>
  <si>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</si>
  <si>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</si>
  <si>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</si>
  <si>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</si>
  <si>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</si>
  <si>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</si>
  <si>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</si>
  <si>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</si>
  <si>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</si>
  <si>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</si>
  <si>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</si>
  <si>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</si>
  <si>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</si>
  <si>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</si>
  <si>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</si>
  <si>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</si>
  <si>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</si>
  <si>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</si>
  <si>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</si>
  <si>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</si>
  <si>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</si>
  <si>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</si>
  <si>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</si>
  <si>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</si>
  <si>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</si>
  <si>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</si>
  <si>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</si>
  <si>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</si>
  <si>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</si>
  <si>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</si>
  <si>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</si>
  <si>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</si>
  <si>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</si>
  <si>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</si>
  <si>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</si>
  <si>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</si>
  <si>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</si>
  <si>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</si>
  <si>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</si>
  <si>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</si>
  <si>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</si>
  <si>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</si>
  <si>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</si>
  <si>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</si>
  <si>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</si>
  <si>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</si>
  <si>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</si>
  <si>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</si>
  <si>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</si>
  <si>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</si>
  <si>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</si>
  <si>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</si>
  <si>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</si>
  <si>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</si>
  <si>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</si>
  <si>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</si>
  <si>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</si>
  <si>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</si>
  <si>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</si>
  <si>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</si>
  <si>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</si>
  <si>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</si>
  <si>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</si>
  <si>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</si>
  <si>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</si>
  <si>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</si>
  <si>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</si>
  <si>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</si>
  <si>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</si>
  <si>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</si>
  <si>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</si>
  <si>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</si>
  <si>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</si>
  <si>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</si>
  <si>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</si>
  <si>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</si>
  <si>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</si>
  <si>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</si>
  <si>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</si>
  <si>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</si>
  <si>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</si>
  <si>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</si>
  <si>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</si>
  <si>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</si>
  <si>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</si>
  <si>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</si>
  <si>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</si>
  <si>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</si>
  <si>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</si>
  <si>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</si>
  <si>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</si>
  <si>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</si>
  <si>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</si>
  <si>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</si>
  <si>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</si>
  <si>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</si>
  <si>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</si>
  <si>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</si>
  <si>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</si>
  <si>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</si>
  <si>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</si>
  <si>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</si>
  <si>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</si>
  <si>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</si>
  <si>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</si>
  <si>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</si>
  <si>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</si>
  <si>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</si>
  <si>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</si>
  <si>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</si>
  <si>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</si>
  <si>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</si>
  <si>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</si>
  <si>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</si>
  <si>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</si>
  <si>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</si>
  <si>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</si>
  <si>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</si>
  <si>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</si>
  <si>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</si>
  <si>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</si>
  <si>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</si>
  <si>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</si>
  <si>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</si>
  <si>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</si>
  <si>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</si>
  <si>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</si>
  <si>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</si>
  <si>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</si>
  <si>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</si>
  <si>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</si>
  <si>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</si>
  <si>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</si>
  <si>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</si>
  <si>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</si>
  <si>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</si>
  <si>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</si>
  <si>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</si>
  <si>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</si>
  <si>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</si>
  <si>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</si>
  <si>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</si>
  <si>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</si>
  <si>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</si>
  <si>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</si>
  <si>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</si>
  <si>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</si>
  <si>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</si>
  <si>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</si>
  <si>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</si>
  <si>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</si>
  <si>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</si>
  <si>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</si>
  <si>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</si>
  <si>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</si>
  <si>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</si>
  <si>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</si>
  <si>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</si>
  <si>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</si>
  <si>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</si>
  <si>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</si>
  <si>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</si>
  <si>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</si>
  <si>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</si>
  <si>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</si>
  <si>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</si>
  <si>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</si>
  <si>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</si>
  <si>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</si>
  <si>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</si>
  <si>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</si>
  <si>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</si>
  <si>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</si>
  <si>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</si>
  <si>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</si>
  <si>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</si>
  <si>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</si>
  <si>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</si>
  <si>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</si>
  <si>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</si>
  <si>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</si>
  <si>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</si>
  <si>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</si>
  <si>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</si>
  <si>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</si>
  <si>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</si>
  <si>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</si>
  <si>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</si>
  <si>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</si>
  <si>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</si>
  <si>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</si>
  <si>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</si>
  <si>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</si>
  <si>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</si>
  <si>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</si>
  <si>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</si>
  <si>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</si>
  <si>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</si>
  <si>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</si>
  <si>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</si>
  <si>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</si>
  <si>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</si>
  <si>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</si>
  <si>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</si>
  <si>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</si>
  <si>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</si>
  <si>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</si>
  <si>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</si>
  <si>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</si>
  <si>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</si>
  <si>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</si>
  <si>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</si>
  <si>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</si>
  <si>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</si>
  <si>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</si>
  <si>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</si>
  <si>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</si>
  <si>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</si>
  <si>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</si>
  <si>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</si>
  <si>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</si>
  <si>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</si>
  <si>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</si>
  <si>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</si>
  <si>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</si>
  <si>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</si>
  <si>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</si>
  <si>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</si>
  <si>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</si>
  <si>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</si>
  <si>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</si>
  <si>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</si>
  <si>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</si>
  <si>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</si>
  <si>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</si>
  <si>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</si>
  <si>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</si>
  <si>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</si>
  <si>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</si>
  <si>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</si>
  <si>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</si>
  <si>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</si>
  <si>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</si>
  <si>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</si>
  <si>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</si>
  <si>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</si>
  <si>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</si>
  <si>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</si>
  <si>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</si>
  <si>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</si>
  <si>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</si>
  <si>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</si>
  <si>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</si>
  <si>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</si>
  <si>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</si>
  <si>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</si>
  <si>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</si>
  <si>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</si>
  <si>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</si>
  <si>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</si>
  <si>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</si>
  <si>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</si>
  <si>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</si>
  <si>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</si>
  <si>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</si>
  <si>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</si>
  <si>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</si>
  <si>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</si>
  <si>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</si>
  <si>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</si>
  <si>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</si>
  <si>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</si>
  <si>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</si>
  <si>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</si>
  <si>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</si>
  <si>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</si>
  <si>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</si>
  <si>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</si>
  <si>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</si>
  <si>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</si>
  <si>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</si>
  <si>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</si>
  <si>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</si>
  <si>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</si>
  <si>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</si>
  <si>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</si>
  <si>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</si>
  <si>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</si>
  <si>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</si>
  <si>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</si>
  <si>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</si>
  <si>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</si>
  <si>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</si>
  <si>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</si>
  <si>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</si>
  <si>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</si>
  <si>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</si>
  <si>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</si>
  <si>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</si>
  <si>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</si>
  <si>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</si>
  <si>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</si>
  <si>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</si>
  <si>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</si>
  <si>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</si>
  <si>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</si>
  <si>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</si>
  <si>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</si>
  <si>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</si>
  <si>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</si>
  <si>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</si>
  <si>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</si>
  <si>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</si>
  <si>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</si>
  <si>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</si>
  <si>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</si>
  <si>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</si>
  <si>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</si>
  <si>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</si>
  <si>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</si>
  <si>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</si>
  <si>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</si>
  <si>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</si>
  <si>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</si>
  <si>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</si>
  <si>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</si>
  <si>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</si>
  <si>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</si>
  <si>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</si>
  <si>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</si>
  <si>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</si>
  <si>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</si>
  <si>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</si>
  <si>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</si>
  <si>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</si>
  <si>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</si>
  <si>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</si>
  <si>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</si>
  <si>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</si>
  <si>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</si>
  <si>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</si>
  <si>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</si>
  <si>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</si>
  <si>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</si>
  <si>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</si>
  <si>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</si>
  <si>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</si>
  <si>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</si>
  <si>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</si>
  <si>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</si>
  <si>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</si>
  <si>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</si>
  <si>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</si>
  <si>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</si>
  <si>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</si>
  <si>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</si>
  <si>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</si>
  <si>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</si>
  <si>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</si>
  <si>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</si>
  <si>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</si>
  <si>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</si>
  <si>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</si>
  <si>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</si>
  <si>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</si>
  <si>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</si>
  <si>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</si>
  <si>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</si>
  <si>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</si>
  <si>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</si>
  <si>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</si>
  <si>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</si>
  <si>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</si>
  <si>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</si>
  <si>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</si>
  <si>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</si>
  <si>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</si>
  <si>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</si>
  <si>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</si>
  <si>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</si>
  <si>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</si>
  <si>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</si>
  <si>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</si>
  <si>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</si>
  <si>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</si>
  <si>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</si>
  <si>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</si>
  <si>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</si>
  <si>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</si>
  <si>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</si>
  <si>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</si>
  <si>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</si>
  <si>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</si>
  <si>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</si>
  <si>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</si>
  <si>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</si>
  <si>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</si>
  <si>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</si>
  <si>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</si>
  <si>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</si>
  <si>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</si>
  <si>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</si>
  <si>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</si>
  <si>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</si>
  <si>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</si>
  <si>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</si>
  <si>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</si>
  <si>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</si>
  <si>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</si>
  <si>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</si>
  <si>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</si>
  <si>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</si>
  <si>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</si>
  <si>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</si>
  <si>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</si>
  <si>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</si>
  <si>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</si>
  <si>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</si>
  <si>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</si>
  <si>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</si>
  <si>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</si>
  <si>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</si>
  <si>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</si>
  <si>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</si>
  <si>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</si>
  <si>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</si>
  <si>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</si>
  <si>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</si>
  <si>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</si>
  <si>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</si>
  <si>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</si>
  <si>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</si>
  <si>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</si>
  <si>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</si>
  <si>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</si>
  <si>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</si>
  <si>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</si>
  <si>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</si>
  <si>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</si>
  <si>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</si>
  <si>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</si>
  <si>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</si>
  <si>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</si>
  <si>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</si>
  <si>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</si>
  <si>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</si>
  <si>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</si>
  <si>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</si>
  <si>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</si>
  <si>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</si>
  <si>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</si>
  <si>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</si>
  <si>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</si>
  <si>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</si>
  <si>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</si>
  <si>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</si>
  <si>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</si>
  <si>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</si>
  <si>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</si>
  <si>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</si>
  <si>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</si>
  <si>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</si>
  <si>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</si>
  <si>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</si>
  <si>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</si>
  <si>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</si>
  <si>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</si>
  <si>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</si>
  <si>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</si>
  <si>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</si>
  <si>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</si>
  <si>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</si>
  <si>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</si>
  <si>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</si>
  <si>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</si>
  <si>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</si>
  <si>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</si>
  <si>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</si>
  <si>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</si>
  <si>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</si>
  <si>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</si>
  <si>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</si>
  <si>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</si>
  <si>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</si>
  <si>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</si>
  <si>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</si>
  <si>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</si>
  <si>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</si>
  <si>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</si>
  <si>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</si>
  <si>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</si>
  <si>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</si>
  <si>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</si>
  <si>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</si>
  <si>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</si>
  <si>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</si>
  <si>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</si>
  <si>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</si>
  <si>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</si>
  <si>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</si>
  <si>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</si>
  <si>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</si>
  <si>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</si>
  <si>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</si>
  <si>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</si>
  <si>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</si>
  <si>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</si>
  <si>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</si>
  <si>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</si>
  <si>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</si>
  <si>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</si>
  <si>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</si>
  <si>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</si>
  <si>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</si>
  <si>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</si>
  <si>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</si>
  <si>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</si>
  <si>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</si>
  <si>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</si>
  <si>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</si>
  <si>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</si>
  <si>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</si>
  <si>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</si>
  <si>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</si>
  <si>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</si>
  <si>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</si>
  <si>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</si>
  <si>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</si>
  <si>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</si>
  <si>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</si>
  <si>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</si>
  <si>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</si>
  <si>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</si>
  <si>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</si>
  <si>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</si>
  <si>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</si>
  <si>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</si>
  <si>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</si>
  <si>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</si>
  <si>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</si>
  <si>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</si>
  <si>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</si>
  <si>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</si>
  <si>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</si>
  <si>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</si>
  <si>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</si>
  <si>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</si>
  <si>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</si>
  <si>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</si>
  <si>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</si>
  <si>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</si>
  <si>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</si>
  <si>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</si>
  <si>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</si>
  <si>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</si>
  <si>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</si>
  <si>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</si>
  <si>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</si>
  <si>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</si>
  <si>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</si>
  <si>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</si>
  <si>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</si>
  <si>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</si>
  <si>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</si>
  <si>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</si>
  <si>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</si>
  <si>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</si>
  <si>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</si>
  <si>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</si>
  <si>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</si>
  <si>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</si>
  <si>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</si>
  <si>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</si>
  <si>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</si>
  <si>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</si>
  <si>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</si>
  <si>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</si>
  <si>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</si>
  <si>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</si>
  <si>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</si>
  <si>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</si>
  <si>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</si>
  <si>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</si>
  <si>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</si>
  <si>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</si>
  <si>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</si>
  <si>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</si>
  <si>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</si>
  <si>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</si>
  <si>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</si>
  <si>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</si>
  <si>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</si>
  <si>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</si>
  <si>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</si>
  <si>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</si>
  <si>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</si>
  <si>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</si>
  <si>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</si>
  <si>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</si>
  <si>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</si>
  <si>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</si>
  <si>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</si>
  <si>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</si>
  <si>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</si>
  <si>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</si>
  <si>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</si>
  <si>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</si>
  <si>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</si>
  <si>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</si>
  <si>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</si>
  <si>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</si>
  <si>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</si>
  <si>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</si>
  <si>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</si>
  <si>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</si>
  <si>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</si>
  <si>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</si>
  <si>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</si>
  <si>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</si>
  <si>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</si>
  <si>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</si>
  <si>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</si>
  <si>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</si>
  <si>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</si>
  <si>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</si>
  <si>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</si>
  <si>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</si>
  <si>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</si>
  <si>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</si>
  <si>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</si>
  <si>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</si>
  <si>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</si>
  <si>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</si>
  <si>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</si>
  <si>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</si>
  <si>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</si>
  <si>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</si>
  <si>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</si>
  <si>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</si>
  <si>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</si>
  <si>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</si>
  <si>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</si>
  <si>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</si>
  <si>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</si>
  <si>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</si>
  <si>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</si>
  <si>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</si>
  <si>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</si>
  <si>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</si>
  <si>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</si>
  <si>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</si>
  <si>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</si>
  <si>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</si>
  <si>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</si>
  <si>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</si>
  <si>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</si>
  <si>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</si>
  <si>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</si>
  <si>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</si>
  <si>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</si>
  <si>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</si>
  <si>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</si>
  <si>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</si>
  <si>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</si>
  <si>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</si>
  <si>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</si>
  <si>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</si>
  <si>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</si>
  <si>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</si>
  <si>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</si>
  <si>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</si>
  <si>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</si>
  <si>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</si>
  <si>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</si>
  <si>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</si>
  <si>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</si>
  <si>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</si>
  <si>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</si>
  <si>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</si>
  <si>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</si>
  <si>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</si>
  <si>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</si>
  <si>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</si>
  <si>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</si>
  <si>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</si>
  <si>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</si>
  <si>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</si>
  <si>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</si>
  <si>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</si>
  <si>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</si>
  <si>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</si>
  <si>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</si>
  <si>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</si>
  <si>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</si>
  <si>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</si>
  <si>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</si>
  <si>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</si>
  <si>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</si>
  <si>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</si>
  <si>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</si>
  <si>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</si>
  <si>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</si>
  <si>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</si>
  <si>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</si>
  <si>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</si>
  <si>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</si>
  <si>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</si>
  <si>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</si>
  <si>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</si>
  <si>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</si>
  <si>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</si>
  <si>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</si>
  <si>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</si>
  <si>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</si>
  <si>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</si>
  <si>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</si>
  <si>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</si>
  <si>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</si>
  <si>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</si>
  <si>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</si>
  <si>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</si>
  <si>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</si>
  <si>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</si>
  <si>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</si>
  <si>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</si>
  <si>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</si>
  <si>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</si>
  <si>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</si>
  <si>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</si>
  <si>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</si>
  <si>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</si>
  <si>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</si>
  <si>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</si>
  <si>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</si>
  <si>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</si>
  <si>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</si>
  <si>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</si>
  <si>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</si>
  <si>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</si>
  <si>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</si>
  <si>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</si>
  <si>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</si>
  <si>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</si>
  <si>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</si>
  <si>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</si>
  <si>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</si>
  <si>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</si>
  <si>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</si>
  <si>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</si>
  <si>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</si>
  <si>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</si>
  <si>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</si>
  <si>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</si>
  <si>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</si>
  <si>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</si>
  <si>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</si>
  <si>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</si>
  <si>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</si>
  <si>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</si>
  <si>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</si>
  <si>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</si>
  <si>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</si>
  <si>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</si>
  <si>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</si>
  <si>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</si>
  <si>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</si>
  <si>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</si>
  <si>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</si>
  <si>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</si>
  <si>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</si>
  <si>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</si>
  <si>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</si>
  <si>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</si>
  <si>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</si>
  <si>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</si>
  <si>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</si>
  <si>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</si>
  <si>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</si>
  <si>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</si>
  <si>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</si>
  <si>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</si>
  <si>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</si>
  <si>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</si>
  <si>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</si>
  <si>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</si>
  <si>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</si>
  <si>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</si>
  <si>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</si>
  <si>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</si>
  <si>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</si>
  <si>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</si>
  <si>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</si>
  <si>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</si>
  <si>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</si>
  <si>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</si>
  <si>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</si>
  <si>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</si>
  <si>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</si>
  <si>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</si>
  <si>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</si>
  <si>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</si>
  <si>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</si>
  <si>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</si>
  <si>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</si>
  <si>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</si>
  <si>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</si>
  <si>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</si>
  <si>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</si>
  <si>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</si>
  <si>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</si>
  <si>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</si>
  <si>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</si>
  <si>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</si>
  <si>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</si>
  <si>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</si>
  <si>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</si>
  <si>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</si>
  <si>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</si>
  <si>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</si>
  <si>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</si>
  <si>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</si>
  <si>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</si>
  <si>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</si>
  <si>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</si>
  <si>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</si>
  <si>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</si>
  <si>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</si>
  <si>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</si>
  <si>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</si>
  <si>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</si>
  <si>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</si>
  <si>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</si>
  <si>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</si>
  <si>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</si>
  <si>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</si>
  <si>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</si>
  <si>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</si>
  <si>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</si>
  <si>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</si>
  <si>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</si>
  <si>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</si>
  <si>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</si>
  <si>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</si>
  <si>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</si>
  <si>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</si>
  <si>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</si>
  <si>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</si>
  <si>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</si>
  <si>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</si>
  <si>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</si>
  <si>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</si>
  <si>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</si>
  <si>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</si>
  <si>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</si>
  <si>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</si>
  <si>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</si>
  <si>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</si>
  <si>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</si>
  <si>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</si>
  <si>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</si>
  <si>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</si>
  <si>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</si>
  <si>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</si>
  <si>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</si>
  <si>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</si>
  <si>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</si>
  <si>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</si>
  <si>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</si>
  <si>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</si>
  <si>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</si>
  <si>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</si>
  <si>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</si>
  <si>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</si>
  <si>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</si>
  <si>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</si>
  <si>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</si>
  <si>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</si>
  <si>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</si>
  <si>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</si>
  <si>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</si>
  <si>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</si>
  <si>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</si>
  <si>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</si>
  <si>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</si>
  <si>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</si>
  <si>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</si>
  <si>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</si>
  <si>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</si>
  <si>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</si>
  <si>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</si>
  <si>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</si>
  <si>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</si>
  <si>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</si>
  <si>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</si>
  <si>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</si>
  <si>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</si>
  <si>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</si>
  <si>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</si>
  <si>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</si>
  <si>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</si>
  <si>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</si>
  <si>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</si>
  <si>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</si>
  <si>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</si>
  <si>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</si>
  <si>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</si>
  <si>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</si>
  <si>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</si>
  <si>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</si>
  <si>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</si>
  <si>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</si>
  <si>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</si>
  <si>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</si>
  <si>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</si>
  <si>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</si>
  <si>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</si>
  <si>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</si>
  <si>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</si>
  <si>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</si>
  <si>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</si>
  <si>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</si>
  <si>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</si>
  <si>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</si>
  <si>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</si>
  <si>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</si>
  <si>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</si>
  <si>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</si>
  <si>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</si>
  <si>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</si>
  <si>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</si>
  <si>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</si>
  <si>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</si>
  <si>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</si>
  <si>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</si>
  <si>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</si>
  <si>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</si>
  <si>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</si>
  <si>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</si>
  <si>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</si>
  <si>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</si>
  <si>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</si>
  <si>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</si>
  <si>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</si>
  <si>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</si>
  <si>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</si>
  <si>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</si>
  <si>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</si>
  <si>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</si>
  <si>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</si>
  <si>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</si>
  <si>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</si>
  <si>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</si>
  <si>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</si>
  <si>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</si>
  <si>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</si>
  <si>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</si>
  <si>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</si>
  <si>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</si>
  <si>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</si>
  <si>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</si>
  <si>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</si>
  <si>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</si>
  <si>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</si>
  <si>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</si>
  <si>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</si>
  <si>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</si>
  <si>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</si>
  <si>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</si>
  <si>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</si>
  <si>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</si>
  <si>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</si>
  <si>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</si>
  <si>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</si>
  <si>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</si>
  <si>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</si>
  <si>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</si>
  <si>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</si>
  <si>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</si>
  <si>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</si>
  <si>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</si>
  <si>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</si>
  <si>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</si>
  <si>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</si>
  <si>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</si>
  <si>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</si>
  <si>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</si>
  <si>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</si>
  <si>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</si>
  <si>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</si>
  <si>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</si>
  <si>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</si>
  <si>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</si>
  <si>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</si>
  <si>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</si>
  <si>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</si>
  <si>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</si>
  <si>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</si>
  <si>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</si>
  <si>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</si>
  <si>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</si>
  <si>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</si>
  <si>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</si>
  <si>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</si>
  <si>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</si>
  <si>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</si>
  <si>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</si>
  <si>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</si>
  <si>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</si>
  <si>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</si>
  <si>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</si>
  <si>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</si>
  <si>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</si>
  <si>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</si>
  <si>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</si>
  <si>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</si>
  <si>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</si>
  <si>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</si>
  <si>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</si>
  <si>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</si>
  <si>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</si>
  <si>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</si>
  <si>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</si>
  <si>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</si>
  <si>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</si>
  <si>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</si>
  <si>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</si>
  <si>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</si>
  <si>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</si>
  <si>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</si>
  <si>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</si>
  <si>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</si>
  <si>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</si>
  <si>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</si>
  <si>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</si>
  <si>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</si>
  <si>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</si>
  <si>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</si>
  <si>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</si>
  <si>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</si>
  <si>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</si>
  <si>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</si>
  <si>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</si>
  <si>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</si>
  <si>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</si>
  <si>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</si>
  <si>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</si>
  <si>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</si>
  <si>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</si>
  <si>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</si>
  <si>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</si>
  <si>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</si>
  <si>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</si>
  <si>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</si>
  <si>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</si>
  <si>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</si>
  <si>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</si>
  <si>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</si>
  <si>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</si>
  <si>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</si>
  <si>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</si>
  <si>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</si>
  <si>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</si>
  <si>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</si>
  <si>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</si>
  <si>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</si>
  <si>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</si>
  <si>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</si>
  <si>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</si>
  <si>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</si>
  <si>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</si>
  <si>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</si>
  <si>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</si>
  <si>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</si>
  <si>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</si>
  <si>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</si>
  <si>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</si>
  <si>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</si>
  <si>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</si>
  <si>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</si>
  <si>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</si>
  <si>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</si>
  <si>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</si>
  <si>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</si>
  <si>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</si>
  <si>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</si>
  <si>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</si>
  <si>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</si>
  <si>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</si>
  <si>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</si>
  <si>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</si>
  <si>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</si>
  <si>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</si>
  <si>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</si>
  <si>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</si>
  <si>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</si>
  <si>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</si>
  <si>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</si>
  <si>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</si>
  <si>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</si>
  <si>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</si>
  <si>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</si>
  <si>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</si>
  <si>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</si>
  <si>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</si>
  <si>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</si>
  <si>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</si>
  <si>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</si>
  <si>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</si>
  <si>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</si>
  <si>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</si>
  <si>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</si>
  <si>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</si>
  <si>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</si>
  <si>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</si>
  <si>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</si>
  <si>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</si>
  <si>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</si>
  <si>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</si>
  <si>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</si>
  <si>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</si>
  <si>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</si>
  <si>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</si>
  <si>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</si>
  <si>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</si>
  <si>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</si>
  <si>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</si>
  <si>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</si>
  <si>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</si>
  <si>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</si>
  <si>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</si>
  <si>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</si>
  <si>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</si>
  <si>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</si>
  <si>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</si>
  <si>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</si>
  <si>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</si>
  <si>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</si>
  <si>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</si>
  <si>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</si>
  <si>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</si>
  <si>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</si>
  <si>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</si>
  <si>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</si>
  <si>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</si>
  <si>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</si>
  <si>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</si>
  <si>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</si>
  <si>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</si>
  <si>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</si>
  <si>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</si>
  <si>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</si>
  <si>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</si>
  <si>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</si>
  <si>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</si>
  <si>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</si>
  <si>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</si>
  <si>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</si>
  <si>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</si>
  <si>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</si>
  <si>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</si>
  <si>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</si>
  <si>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</si>
  <si>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</si>
  <si>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</si>
  <si>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</si>
  <si>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</si>
  <si>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</si>
  <si>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</si>
  <si>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</si>
  <si>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</si>
  <si>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</si>
  <si>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</si>
  <si>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</si>
  <si>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</si>
  <si>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</si>
  <si>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</si>
  <si>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</si>
  <si>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</si>
  <si>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</si>
  <si>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</si>
  <si>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</si>
  <si>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</si>
  <si>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</si>
  <si>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</si>
  <si>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</si>
  <si>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</si>
  <si>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</si>
  <si>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</si>
  <si>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</si>
  <si>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</si>
  <si>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</si>
  <si>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</si>
  <si>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</si>
  <si>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</si>
  <si>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</si>
  <si>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</si>
  <si>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</si>
  <si>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</si>
  <si>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</si>
  <si>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</si>
  <si>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</si>
  <si>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</si>
  <si>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</si>
  <si>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</si>
  <si>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</si>
  <si>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</si>
  <si>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</si>
  <si>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</si>
  <si>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</si>
  <si>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</si>
  <si>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</si>
  <si>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</si>
  <si>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</si>
  <si>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</si>
  <si>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</si>
  <si>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</si>
  <si>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</si>
  <si>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</si>
  <si>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</si>
  <si>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</si>
  <si>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</si>
  <si>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</si>
  <si>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</si>
  <si>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</si>
  <si>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</si>
  <si>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</si>
  <si>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</si>
  <si>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</si>
  <si>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</si>
  <si>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</si>
  <si>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</si>
  <si>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</si>
  <si>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</si>
  <si>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</si>
  <si>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</si>
  <si>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</si>
  <si>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</si>
  <si>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</si>
  <si>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</si>
  <si>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</si>
  <si>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</si>
  <si>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</si>
  <si>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</si>
  <si>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</si>
  <si>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</si>
  <si>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</si>
  <si>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</si>
  <si>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</si>
  <si>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</si>
  <si>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</si>
  <si>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</si>
  <si>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</si>
  <si>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</si>
  <si>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</si>
  <si>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</si>
  <si>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</si>
  <si>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</si>
  <si>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</si>
  <si>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</si>
  <si>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</si>
  <si>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</si>
  <si>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</si>
  <si>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</si>
  <si>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</si>
  <si>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</si>
  <si>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</si>
  <si>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</si>
  <si>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</si>
  <si>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</si>
  <si>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</si>
  <si>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</si>
  <si>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</si>
  <si>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</si>
  <si>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</si>
  <si>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</si>
  <si>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</si>
  <si>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</si>
  <si>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</si>
  <si>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</si>
  <si>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</si>
  <si>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</si>
  <si>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</si>
  <si>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</si>
  <si>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</si>
  <si>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</si>
  <si>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</si>
  <si>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</si>
  <si>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</si>
  <si>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</si>
  <si>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</si>
  <si>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</si>
  <si>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</si>
  <si>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</si>
  <si>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</si>
  <si>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</si>
  <si>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</si>
  <si>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</si>
  <si>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</si>
  <si>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</si>
  <si>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</si>
  <si>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</si>
  <si>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</si>
  <si>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</si>
  <si>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</si>
  <si>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</si>
  <si>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</si>
  <si>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</si>
  <si>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</si>
  <si>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</si>
  <si>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</si>
  <si>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</si>
  <si>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</si>
  <si>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</si>
  <si>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</si>
  <si>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</si>
  <si>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</si>
  <si>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</si>
  <si>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</si>
  <si>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</si>
  <si>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</si>
  <si>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</si>
  <si>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</si>
  <si>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</si>
  <si>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</si>
  <si>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</si>
  <si>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</si>
  <si>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</si>
  <si>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</si>
  <si>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</si>
  <si>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</si>
  <si>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</si>
  <si>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</si>
  <si>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</si>
  <si>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</si>
  <si>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</si>
  <si>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</si>
  <si>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</si>
  <si>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</si>
  <si>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</si>
  <si>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</si>
  <si>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</si>
  <si>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</si>
  <si>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</si>
  <si>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</si>
  <si>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</si>
  <si>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</si>
  <si>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</si>
  <si>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</si>
  <si>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</si>
  <si>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</si>
  <si>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</si>
  <si>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</si>
  <si>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</si>
  <si>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</si>
  <si>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</si>
  <si>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</si>
  <si>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</si>
  <si>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</si>
  <si>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</si>
  <si>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</si>
  <si>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</si>
  <si>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</si>
  <si>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</si>
  <si>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</si>
  <si>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</si>
  <si>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</si>
  <si>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</si>
  <si>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</si>
  <si>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</si>
  <si>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</si>
  <si>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</si>
  <si>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</si>
  <si>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</si>
  <si>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</si>
  <si>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</si>
  <si>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</si>
  <si>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</si>
  <si>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</si>
  <si>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</si>
  <si>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</si>
  <si>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</si>
  <si>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</si>
  <si>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</si>
  <si>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</si>
  <si>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</si>
  <si>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</si>
  <si>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</si>
  <si>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</si>
  <si>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</si>
  <si>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</si>
  <si>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</si>
  <si>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</si>
  <si>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</si>
  <si>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</si>
  <si>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</si>
  <si>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</si>
  <si>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</si>
  <si>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</si>
  <si>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</si>
  <si>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</si>
  <si>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</si>
  <si>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</si>
  <si>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</si>
  <si>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</si>
  <si>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</si>
  <si>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</si>
  <si>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</si>
  <si>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</si>
  <si>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</si>
  <si>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</si>
  <si>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</si>
  <si>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</si>
  <si>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</si>
  <si>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</si>
  <si>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</si>
  <si>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</si>
  <si>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</si>
  <si>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</si>
  <si>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</si>
  <si>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</si>
  <si>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</si>
  <si>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</si>
  <si>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</si>
  <si>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</si>
  <si>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</si>
  <si>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</si>
  <si>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</si>
  <si>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</si>
  <si>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</si>
  <si>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</si>
  <si>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</si>
  <si>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</si>
  <si>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</si>
  <si>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</si>
  <si>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</si>
  <si>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</si>
  <si>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</si>
  <si>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</si>
  <si>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</si>
  <si>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</si>
  <si>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</si>
  <si>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</si>
  <si>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</si>
  <si>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</si>
  <si>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</si>
  <si>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</si>
  <si>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</si>
  <si>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</si>
  <si>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</si>
  <si>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</si>
  <si>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</si>
  <si>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</si>
  <si>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</si>
  <si>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</si>
  <si>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</si>
  <si>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</si>
  <si>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</si>
  <si>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</si>
  <si>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</si>
  <si>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</si>
  <si>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</si>
  <si>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</si>
  <si>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</si>
  <si>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</si>
  <si>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</si>
  <si>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</si>
  <si>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</si>
  <si>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</si>
  <si>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</si>
  <si>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</si>
  <si>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</si>
  <si>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</si>
  <si>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</si>
  <si>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</si>
  <si>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</si>
  <si>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</si>
  <si>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</si>
  <si>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</si>
  <si>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</si>
  <si>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</si>
  <si>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</si>
  <si>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</si>
  <si>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</si>
  <si>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</si>
  <si>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</si>
  <si>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</si>
  <si>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</si>
  <si>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</si>
  <si>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</si>
  <si>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</si>
  <si>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</si>
  <si>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</si>
  <si>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</si>
  <si>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</si>
  <si>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</si>
  <si>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</si>
  <si>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</si>
  <si>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</si>
  <si>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</si>
  <si>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</si>
  <si>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</si>
  <si>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</si>
  <si>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</si>
  <si>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</si>
  <si>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</si>
  <si>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</si>
  <si>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</si>
  <si>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</si>
  <si>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</si>
  <si>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</si>
  <si>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</si>
  <si>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</si>
  <si>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</si>
  <si>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</si>
  <si>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</si>
  <si>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</si>
  <si>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</si>
  <si>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</si>
  <si>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</si>
  <si>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</si>
  <si>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</si>
  <si>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</si>
  <si>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</si>
  <si>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</si>
  <si>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</si>
  <si>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</si>
  <si>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</si>
  <si>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</si>
  <si>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</si>
  <si>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</si>
  <si>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</si>
  <si>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</si>
  <si>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</si>
  <si>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</si>
  <si>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</si>
  <si>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</si>
  <si>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</si>
  <si>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</si>
  <si>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</si>
  <si>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</si>
  <si>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</si>
  <si>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</si>
  <si>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</si>
  <si>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</si>
  <si>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</si>
  <si>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</si>
  <si>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</si>
  <si>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</si>
  <si>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</si>
  <si>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</si>
  <si>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</si>
  <si>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</si>
  <si>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</si>
  <si>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</si>
  <si>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</si>
  <si>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</si>
  <si>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</si>
  <si>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</si>
  <si>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</si>
  <si>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</si>
  <si>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</si>
  <si>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</si>
  <si>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</si>
  <si>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</si>
  <si>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</si>
  <si>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</si>
  <si>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</si>
  <si>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</si>
  <si>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</si>
  <si>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</si>
  <si>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</si>
  <si>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</si>
  <si>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</si>
  <si>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</si>
  <si>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</si>
  <si>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</si>
  <si>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</si>
  <si>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</si>
  <si>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</si>
  <si>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</si>
  <si>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</si>
  <si>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</si>
  <si>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</si>
  <si>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</si>
  <si>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</si>
  <si>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</si>
  <si>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</si>
  <si>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</si>
  <si>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</si>
  <si>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</si>
  <si>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</si>
  <si>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</si>
  <si>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</si>
  <si>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</si>
  <si>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</si>
  <si>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</si>
  <si>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</si>
  <si>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</si>
  <si>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</si>
  <si>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</si>
  <si>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</si>
  <si>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</si>
  <si>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</si>
  <si>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</si>
  <si>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</si>
  <si>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</si>
  <si>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</si>
  <si>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</si>
  <si>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</si>
  <si>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</si>
  <si>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</si>
  <si>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</si>
  <si>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</si>
  <si>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</si>
  <si>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</si>
  <si>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</si>
  <si>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</si>
  <si>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</si>
  <si>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</si>
  <si>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</si>
  <si>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</si>
  <si>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</si>
  <si>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</si>
  <si>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</si>
  <si>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</si>
  <si>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</si>
  <si>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</si>
  <si>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</si>
  <si>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</si>
  <si>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</si>
  <si>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</si>
  <si>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</si>
  <si>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</si>
  <si>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</si>
  <si>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</si>
  <si>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</si>
  <si>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</si>
  <si>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</si>
  <si>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</si>
  <si>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</si>
  <si>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</si>
  <si>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</si>
  <si>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</si>
  <si>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</si>
  <si>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</si>
  <si>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</si>
  <si>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</si>
  <si>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</si>
  <si>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</si>
  <si>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</si>
  <si>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</si>
  <si>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</si>
  <si>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</si>
  <si>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</si>
  <si>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</si>
  <si>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</si>
  <si>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</si>
  <si>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</si>
  <si>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</si>
  <si>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</si>
  <si>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</si>
  <si>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</si>
  <si>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</si>
  <si>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</si>
  <si>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</si>
  <si>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</si>
  <si>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</si>
  <si>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</si>
  <si>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</si>
  <si>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</si>
  <si>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</si>
  <si>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</si>
  <si>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</si>
  <si>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</si>
  <si>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</si>
  <si>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</si>
  <si>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</si>
  <si>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</si>
  <si>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</si>
  <si>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</si>
  <si>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</si>
  <si>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</si>
  <si>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</si>
  <si>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</si>
  <si>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</si>
  <si>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</si>
  <si>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</si>
  <si>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</si>
  <si>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</si>
  <si>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</si>
  <si>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</si>
  <si>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</si>
  <si>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</si>
  <si>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</si>
  <si>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</si>
  <si>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</si>
  <si>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</si>
  <si>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</si>
  <si>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</si>
  <si>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</si>
  <si>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</si>
  <si>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</si>
  <si>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</si>
  <si>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</si>
  <si>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</si>
  <si>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</si>
  <si>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</si>
  <si>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</si>
  <si>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</si>
  <si>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</si>
  <si>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</si>
  <si>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</si>
  <si>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</si>
  <si>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</si>
  <si>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</si>
  <si>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</si>
  <si>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</si>
  <si>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</si>
  <si>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</si>
  <si>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</si>
  <si>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</si>
  <si>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</si>
  <si>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</si>
  <si>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</si>
  <si>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</si>
  <si>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</si>
  <si>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</si>
  <si>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</si>
  <si>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</si>
  <si>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</si>
  <si>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</si>
  <si>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</si>
  <si>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</si>
  <si>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</si>
  <si>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</si>
  <si>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</si>
  <si>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</si>
  <si>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</si>
  <si>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</si>
  <si>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</si>
  <si>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</si>
  <si>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</si>
  <si>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</si>
  <si>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</si>
  <si>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</si>
  <si>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</si>
  <si>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</si>
  <si>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</si>
  <si>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</si>
  <si>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</si>
  <si>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</si>
  <si>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</si>
  <si>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</si>
  <si>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</si>
  <si>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</si>
  <si>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</si>
  <si>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</si>
  <si>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</si>
  <si>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</si>
  <si>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</si>
  <si>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</si>
  <si>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</si>
  <si>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</si>
  <si>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</si>
  <si>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</si>
  <si>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</si>
  <si>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</si>
  <si>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</si>
  <si>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</si>
  <si>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</si>
  <si>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</si>
  <si>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</si>
  <si>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</si>
  <si>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</si>
  <si>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</si>
  <si>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</si>
  <si>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</si>
  <si>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</si>
  <si>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</si>
  <si>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</si>
  <si>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</si>
  <si>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</si>
  <si>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</si>
  <si>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</si>
  <si>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</si>
  <si>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</si>
  <si>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</si>
  <si>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</si>
  <si>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</si>
  <si>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</si>
  <si>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</si>
  <si>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</si>
  <si>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</si>
  <si>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</si>
  <si>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</si>
  <si>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</si>
  <si>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</si>
  <si>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</si>
  <si>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</si>
  <si>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</si>
  <si>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</si>
  <si>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</si>
  <si>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</si>
  <si>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</si>
  <si>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</si>
  <si>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</si>
  <si>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</si>
  <si>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</si>
  <si>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</si>
  <si>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</si>
  <si>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</si>
  <si>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</si>
  <si>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</si>
  <si>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</si>
  <si>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</si>
  <si>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</si>
  <si>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</si>
  <si>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</si>
  <si>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</si>
  <si>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</si>
  <si>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</si>
  <si>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</si>
  <si>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</si>
  <si>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</si>
  <si>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</si>
  <si>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</si>
  <si>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</si>
  <si>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</si>
  <si>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</si>
  <si>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</si>
  <si>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</si>
  <si>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</si>
  <si>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</si>
  <si>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</si>
  <si>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</si>
  <si>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</si>
  <si>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</si>
  <si>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</si>
  <si>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</si>
  <si>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</si>
  <si>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</si>
  <si>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</si>
  <si>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</si>
  <si>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</si>
  <si>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</si>
  <si>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</si>
  <si>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</si>
  <si>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</si>
  <si>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</si>
  <si>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</si>
  <si>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</si>
  <si>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</si>
  <si>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</si>
  <si>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</si>
  <si>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</si>
  <si>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</si>
  <si>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</si>
  <si>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</si>
  <si>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</si>
  <si>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</si>
  <si>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</si>
  <si>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</si>
  <si>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</si>
  <si>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</si>
  <si>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</si>
  <si>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</si>
  <si>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</si>
  <si>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</si>
  <si>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</si>
  <si>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</si>
  <si>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</si>
  <si>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</si>
  <si>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</si>
  <si>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</si>
  <si>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</si>
  <si>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</si>
  <si>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</si>
  <si>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</si>
  <si>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</si>
  <si>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</si>
  <si>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</si>
  <si>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</si>
  <si>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</si>
  <si>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</si>
  <si>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</si>
  <si>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</si>
  <si>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</si>
  <si>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</si>
  <si>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</si>
  <si>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</si>
  <si>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</si>
  <si>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</si>
  <si>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</si>
  <si>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</si>
  <si>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</si>
  <si>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</si>
  <si>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</si>
  <si>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</si>
  <si>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</si>
  <si>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</si>
  <si>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</si>
  <si>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</si>
  <si>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</si>
  <si>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</si>
  <si>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</si>
  <si>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</si>
  <si>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</si>
  <si>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</si>
  <si>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</si>
  <si>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</si>
  <si>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</si>
  <si>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</si>
  <si>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</si>
  <si>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</si>
  <si>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</si>
  <si>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</si>
  <si>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</si>
  <si>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</si>
  <si>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</si>
  <si>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</si>
  <si>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</si>
  <si>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</si>
  <si>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</si>
  <si>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</si>
  <si>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</si>
  <si>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</si>
  <si>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</si>
  <si>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</si>
  <si>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</si>
  <si>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</si>
  <si>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</si>
  <si>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</si>
  <si>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</si>
  <si>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</si>
  <si>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</si>
  <si>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</si>
  <si>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</si>
  <si>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</si>
  <si>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</si>
  <si>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</si>
  <si>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</si>
  <si>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</si>
  <si>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</si>
  <si>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</si>
  <si>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</si>
  <si>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</si>
  <si>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</si>
  <si>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</si>
  <si>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</si>
  <si>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</si>
  <si>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</si>
  <si>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</si>
  <si>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</si>
  <si>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</si>
  <si>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</si>
  <si>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</si>
  <si>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</si>
  <si>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</si>
  <si>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</si>
  <si>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</si>
  <si>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</si>
  <si>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</si>
  <si>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</si>
  <si>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</si>
  <si>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</si>
  <si>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</si>
  <si>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</si>
  <si>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</si>
  <si>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</si>
  <si>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</si>
  <si>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</si>
  <si>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</si>
  <si>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</si>
  <si>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</si>
  <si>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</si>
  <si>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</si>
  <si>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</si>
  <si>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</si>
  <si>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</si>
  <si>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</si>
  <si>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</si>
  <si>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</si>
  <si>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</si>
  <si>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</si>
  <si>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</si>
  <si>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</si>
  <si>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</si>
  <si>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</si>
  <si>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</si>
  <si>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</si>
  <si>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</si>
  <si>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</si>
  <si>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</si>
  <si>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</si>
  <si>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</si>
  <si>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</si>
  <si>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</si>
  <si>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</si>
  <si>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</si>
  <si>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</si>
  <si>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</si>
  <si>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</si>
  <si>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</si>
  <si>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</si>
  <si>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</si>
  <si>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</si>
  <si>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</si>
  <si>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</si>
  <si>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</si>
  <si>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</si>
  <si>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</si>
  <si>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</si>
  <si>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</si>
  <si>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</si>
  <si>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</si>
  <si>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</si>
  <si>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</si>
  <si>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</si>
  <si>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</si>
  <si>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</si>
  <si>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</si>
  <si>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</si>
  <si>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</si>
  <si>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</si>
  <si>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</si>
  <si>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</si>
  <si>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</si>
  <si>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</si>
  <si>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</si>
  <si>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</si>
  <si>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</si>
  <si>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</si>
  <si>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</si>
  <si>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</si>
  <si>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</si>
  <si>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</si>
  <si>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</si>
  <si>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</si>
  <si>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</si>
  <si>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</si>
  <si>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</si>
  <si>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</si>
  <si>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</si>
  <si>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</si>
  <si>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</si>
  <si>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</si>
  <si>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</si>
  <si>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</si>
  <si>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</si>
  <si>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</si>
  <si>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</si>
  <si>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</si>
  <si>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</si>
  <si>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</si>
  <si>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</si>
  <si>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</si>
  <si>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</si>
  <si>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</si>
  <si>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</si>
  <si>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</si>
  <si>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</si>
  <si>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</si>
  <si>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</si>
  <si>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</si>
  <si>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</si>
  <si>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</si>
  <si>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</si>
  <si>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</si>
  <si>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</si>
  <si>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</si>
  <si>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</si>
  <si>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</si>
  <si>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</si>
  <si>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</si>
  <si>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</si>
  <si>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</si>
  <si>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</si>
  <si>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</si>
  <si>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</si>
  <si>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</si>
  <si>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</si>
  <si>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</si>
  <si>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</si>
  <si>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</si>
  <si>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</si>
  <si>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</si>
  <si>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</si>
  <si>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</si>
  <si>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</si>
  <si>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</si>
  <si>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</si>
  <si>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</si>
  <si>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</si>
  <si>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</si>
  <si>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</si>
  <si>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</si>
  <si>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</si>
  <si>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</si>
  <si>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</si>
  <si>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</si>
  <si>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</si>
  <si>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</si>
  <si>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</si>
  <si>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</si>
  <si>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</si>
  <si>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</si>
  <si>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</si>
  <si>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</si>
  <si>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</si>
  <si>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</si>
  <si>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</si>
  <si>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</si>
  <si>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</si>
  <si>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</si>
  <si>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</si>
  <si>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</si>
  <si>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</si>
  <si>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</si>
  <si>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</si>
  <si>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</si>
  <si>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</si>
  <si>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</si>
  <si>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</si>
  <si>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</si>
  <si>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</si>
  <si>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</si>
  <si>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</si>
  <si>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</si>
  <si>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</si>
  <si>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</si>
  <si>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</si>
  <si>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</si>
  <si>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</si>
  <si>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</si>
  <si>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</si>
  <si>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</si>
  <si>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</si>
  <si>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</si>
  <si>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</si>
  <si>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</si>
  <si>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</si>
  <si>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</si>
  <si>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</si>
  <si>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</si>
  <si>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</si>
  <si>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</si>
  <si>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</si>
  <si>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</si>
  <si>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</si>
  <si>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</si>
  <si>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</si>
  <si>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</si>
  <si>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</si>
  <si>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</si>
  <si>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</si>
  <si>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</si>
  <si>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</si>
  <si>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</si>
  <si>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</si>
  <si>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</si>
  <si>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</si>
  <si>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</si>
  <si>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</si>
  <si>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</si>
  <si>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</si>
  <si>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</si>
  <si>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</si>
  <si>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</si>
  <si>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</si>
  <si>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</si>
  <si>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</si>
  <si>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</si>
  <si>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</si>
  <si>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</si>
  <si>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</si>
  <si>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</si>
  <si>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</si>
  <si>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</si>
  <si>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</si>
  <si>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</si>
  <si>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</si>
  <si>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</si>
  <si>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</si>
  <si>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</si>
  <si>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</si>
  <si>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</si>
  <si>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</si>
  <si>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</si>
  <si>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</si>
  <si>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</si>
  <si>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</si>
  <si>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</si>
  <si>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</si>
  <si>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</si>
  <si>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</si>
  <si>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</si>
  <si>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</si>
  <si>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</si>
  <si>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</si>
  <si>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</si>
  <si>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</si>
  <si>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</si>
  <si>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</si>
  <si>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</si>
  <si>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</si>
  <si>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</si>
  <si>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</si>
  <si>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</si>
  <si>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</si>
  <si>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</si>
  <si>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</si>
  <si>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</si>
  <si>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</si>
  <si>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</si>
  <si>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</si>
  <si>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</si>
  <si>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</si>
  <si>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</si>
  <si>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</si>
  <si>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</si>
  <si>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</si>
  <si>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</si>
  <si>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</si>
  <si>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</si>
  <si>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</si>
  <si>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</si>
  <si>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</si>
  <si>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</si>
  <si>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</si>
  <si>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</si>
  <si>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</si>
  <si>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</si>
  <si>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</si>
  <si>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</si>
  <si>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</si>
  <si>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</si>
  <si>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</si>
  <si>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</si>
  <si>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</si>
  <si>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</si>
  <si>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</si>
  <si>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</si>
  <si>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</si>
  <si>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</si>
  <si>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</si>
  <si>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</si>
  <si>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</si>
  <si>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</si>
  <si>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</si>
  <si>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</si>
  <si>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</si>
  <si>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</si>
  <si>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</si>
  <si>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</si>
  <si>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</si>
  <si>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</si>
  <si>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</si>
  <si>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</si>
  <si>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</si>
  <si>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</si>
  <si>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</si>
  <si>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</si>
  <si>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</si>
  <si>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</si>
  <si>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</si>
  <si>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</si>
  <si>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</si>
  <si>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</si>
  <si>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</si>
  <si>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</si>
  <si>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</si>
  <si>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</si>
  <si>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</si>
  <si>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</si>
  <si>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</si>
  <si>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</si>
  <si>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</si>
  <si>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</si>
  <si>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</si>
  <si>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</si>
  <si>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</si>
  <si>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</si>
  <si>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</si>
  <si>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</si>
  <si>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</si>
  <si>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</si>
  <si>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</si>
  <si>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</si>
  <si>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</si>
  <si>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</si>
  <si>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</si>
  <si>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</si>
  <si>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</si>
  <si>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</si>
  <si>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</si>
  <si>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</si>
  <si>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</si>
  <si>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</si>
  <si>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</si>
  <si>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</si>
  <si>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</si>
  <si>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</si>
  <si>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</si>
  <si>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</si>
  <si>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</si>
  <si>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</si>
  <si>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</si>
  <si>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</si>
  <si>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</si>
  <si>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</si>
  <si>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</si>
  <si>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</si>
  <si>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</si>
  <si>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</si>
  <si>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</si>
  <si>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</si>
  <si>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</si>
  <si>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</si>
  <si>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</si>
  <si>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</si>
  <si>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</si>
  <si>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</si>
  <si>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</si>
  <si>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</si>
  <si>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</si>
  <si>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</si>
  <si>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</si>
  <si>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</si>
  <si>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</si>
  <si>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</si>
  <si>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</si>
  <si>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</si>
  <si>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</si>
  <si>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</si>
  <si>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</si>
  <si>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</si>
  <si>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</si>
  <si>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</si>
  <si>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</si>
  <si>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</si>
  <si>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</si>
  <si>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</si>
  <si>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</si>
  <si>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</si>
  <si>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</si>
  <si>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</si>
  <si>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</si>
  <si>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</si>
  <si>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</si>
  <si>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</si>
  <si>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</si>
  <si>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</si>
  <si>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</si>
  <si>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</si>
  <si>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</si>
  <si>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</si>
  <si>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</si>
  <si>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</si>
  <si>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</si>
  <si>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</si>
  <si>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</si>
  <si>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</si>
  <si>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</si>
  <si>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</si>
  <si>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</si>
  <si>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</si>
  <si>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</si>
  <si>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</si>
  <si>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</si>
  <si>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</si>
  <si>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</si>
  <si>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</si>
  <si>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</si>
  <si>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</si>
  <si>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</si>
  <si>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</si>
  <si>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</si>
  <si>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</si>
  <si>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</si>
  <si>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</si>
  <si>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</si>
  <si>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</si>
  <si>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</si>
  <si>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</si>
  <si>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</si>
  <si>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</si>
  <si>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</si>
  <si>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</si>
  <si>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</si>
  <si>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</si>
  <si>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</si>
  <si>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</si>
  <si>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</si>
  <si>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</si>
  <si>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</si>
  <si>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</si>
  <si>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</si>
  <si>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</si>
  <si>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</si>
  <si>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</si>
  <si>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</si>
  <si>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</si>
  <si>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</si>
  <si>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</si>
  <si>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</si>
  <si>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</si>
  <si>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</si>
  <si>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</si>
  <si>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</si>
  <si>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</si>
  <si>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</si>
  <si>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</si>
  <si>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</si>
  <si>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</si>
  <si>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</si>
  <si>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</si>
  <si>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</si>
  <si>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</si>
  <si>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</si>
  <si>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</si>
  <si>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</si>
  <si>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</si>
  <si>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</si>
  <si>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</si>
  <si>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</si>
  <si>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</si>
  <si>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</si>
  <si>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</si>
  <si>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</si>
  <si>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</si>
  <si>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</si>
  <si>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</si>
  <si>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</si>
  <si>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</si>
  <si>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</si>
  <si>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</si>
  <si>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</si>
  <si>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</si>
  <si>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</si>
  <si>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</si>
  <si>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</si>
  <si>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</si>
  <si>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</si>
  <si>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</si>
  <si>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</si>
  <si>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</si>
  <si>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</si>
  <si>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</si>
  <si>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</si>
  <si>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</si>
  <si>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</si>
  <si>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</si>
  <si>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</si>
  <si>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</si>
  <si>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</si>
  <si>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</si>
  <si>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</si>
  <si>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</si>
  <si>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</si>
  <si>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</si>
  <si>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</si>
  <si>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</si>
  <si>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</si>
  <si>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</si>
  <si>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</si>
  <si>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</si>
  <si>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</si>
  <si>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</si>
  <si>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</si>
  <si>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</si>
  <si>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</si>
  <si>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</si>
  <si>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</si>
  <si>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</si>
  <si>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</si>
  <si>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</si>
  <si>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</si>
  <si>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</si>
  <si>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</si>
  <si>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</si>
  <si>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</si>
  <si>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</si>
  <si>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</si>
  <si>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</si>
  <si>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</si>
  <si>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</si>
  <si>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</si>
  <si>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</si>
  <si>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</si>
  <si>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</si>
  <si>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</si>
  <si>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</si>
  <si>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</si>
  <si>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</si>
  <si>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</si>
  <si>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</si>
  <si>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</si>
  <si>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</si>
  <si>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</si>
  <si>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</si>
  <si>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</si>
  <si>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</si>
  <si>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</si>
  <si>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</si>
  <si>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</si>
  <si>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</si>
  <si>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</si>
  <si>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</si>
  <si>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</si>
  <si>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</si>
  <si>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</si>
  <si>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</si>
  <si>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</si>
  <si>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</si>
  <si>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</si>
  <si>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</si>
  <si>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</si>
  <si>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</si>
  <si>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</si>
  <si>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</si>
  <si>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</si>
  <si>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</si>
  <si>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</si>
  <si>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</si>
  <si>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</si>
  <si>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</si>
  <si>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</si>
  <si>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</si>
  <si>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</si>
  <si>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</si>
  <si>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</si>
  <si>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</si>
  <si>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</si>
  <si>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</si>
  <si>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</si>
  <si>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</si>
  <si>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</si>
  <si>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</si>
  <si>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</si>
  <si>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</si>
  <si>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</si>
  <si>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</si>
  <si>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</si>
  <si>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</si>
  <si>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</si>
  <si>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</si>
  <si>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</si>
  <si>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</si>
  <si>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</si>
  <si>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</si>
  <si>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</si>
  <si>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</si>
  <si>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</si>
  <si>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</si>
  <si>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</si>
  <si>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</si>
  <si>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</si>
  <si>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</si>
  <si>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</si>
  <si>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</si>
  <si>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</si>
  <si>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</si>
  <si>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</si>
  <si>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</si>
  <si>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</si>
  <si>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</si>
  <si>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</si>
  <si>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</si>
  <si>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</si>
  <si>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</si>
  <si>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</si>
  <si>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</si>
  <si>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</si>
  <si>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</si>
  <si>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</si>
  <si>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</si>
  <si>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</si>
  <si>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</si>
  <si>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</si>
  <si>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</si>
  <si>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</si>
  <si>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</si>
  <si>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</si>
  <si>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</si>
  <si>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</si>
  <si>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</si>
  <si>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</si>
  <si>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</si>
  <si>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</si>
  <si>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</si>
  <si>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</si>
  <si>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</si>
  <si>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</si>
  <si>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</si>
  <si>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</si>
  <si>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</si>
  <si>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</si>
  <si>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</si>
  <si>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</si>
  <si>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</si>
  <si>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</si>
  <si>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</si>
  <si>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</si>
  <si>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</si>
  <si>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</si>
  <si>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</si>
  <si>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</si>
  <si>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</si>
  <si>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</si>
  <si>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</si>
  <si>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</si>
  <si>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</si>
  <si>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</si>
  <si>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</si>
  <si>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</si>
  <si>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</si>
  <si>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</si>
  <si>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</si>
  <si>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</si>
  <si>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</si>
  <si>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</si>
  <si>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</si>
  <si>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</si>
  <si>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</si>
  <si>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</si>
  <si>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</si>
  <si>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</si>
  <si>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</si>
  <si>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</si>
  <si>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</si>
  <si>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</si>
  <si>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</si>
  <si>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</si>
  <si>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</si>
  <si>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</si>
  <si>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</si>
  <si>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</si>
  <si>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</si>
  <si>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</si>
  <si>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</si>
  <si>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</si>
  <si>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</si>
  <si>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</si>
  <si>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</si>
  <si>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</si>
  <si>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</si>
  <si>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</si>
  <si>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</si>
  <si>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</si>
  <si>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</si>
  <si>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</si>
  <si>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</si>
  <si>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</si>
  <si>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</si>
  <si>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</si>
  <si>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</si>
  <si>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</si>
  <si>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</si>
  <si>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</si>
  <si>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</si>
  <si>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</si>
  <si>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</si>
  <si>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</si>
  <si>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</si>
  <si>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</si>
  <si>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</si>
  <si>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</si>
  <si>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</si>
  <si>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</si>
  <si>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</si>
  <si>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</si>
  <si>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</si>
  <si>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</si>
  <si>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</si>
  <si>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</si>
  <si>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</si>
  <si>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</si>
  <si>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</si>
  <si>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</si>
  <si>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</si>
  <si>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</si>
  <si>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</si>
  <si>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</si>
  <si>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</si>
  <si>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</si>
  <si>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</si>
  <si>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</si>
  <si>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</si>
  <si>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</si>
  <si>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</si>
  <si>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</si>
  <si>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</si>
  <si>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</si>
  <si>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</si>
  <si>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</si>
  <si>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</si>
  <si>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</si>
  <si>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</si>
  <si>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</si>
  <si>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</si>
  <si>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</si>
  <si>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</si>
  <si>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</si>
  <si>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</si>
  <si>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</si>
  <si>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</si>
  <si>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</si>
  <si>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</si>
  <si>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</si>
  <si>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</si>
  <si>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</si>
  <si>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</si>
  <si>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</si>
  <si>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</si>
  <si>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</si>
  <si>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</si>
  <si>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</si>
  <si>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</si>
  <si>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</si>
  <si>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</si>
  <si>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</si>
  <si>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</si>
  <si>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</si>
  <si>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</si>
  <si>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</si>
  <si>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</si>
  <si>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</si>
  <si>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</si>
  <si>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</si>
  <si>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</si>
  <si>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</si>
  <si>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</si>
  <si>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</si>
  <si>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</si>
  <si>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</si>
  <si>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</si>
  <si>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</si>
  <si>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</si>
  <si>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</si>
  <si>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</si>
  <si>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</si>
  <si>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</si>
  <si>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</si>
  <si>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</si>
  <si>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</si>
  <si>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</si>
  <si>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</si>
  <si>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</si>
  <si>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</si>
  <si>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</si>
  <si>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</si>
  <si>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</si>
  <si>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</si>
  <si>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</si>
  <si>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</si>
  <si>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</si>
  <si>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</si>
  <si>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</si>
  <si>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</si>
  <si>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</si>
  <si>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</si>
  <si>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</si>
  <si>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</si>
  <si>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</si>
  <si>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</si>
  <si>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</si>
  <si>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</si>
  <si>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</si>
  <si>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</si>
  <si>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</si>
  <si>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</si>
  <si>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</si>
  <si>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</si>
  <si>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</si>
  <si>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</si>
  <si>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</si>
  <si>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</si>
  <si>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</si>
  <si>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</si>
  <si>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</si>
  <si>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</si>
  <si>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</si>
  <si>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</si>
  <si>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</si>
  <si>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</si>
  <si>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</si>
  <si>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</si>
  <si>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</si>
  <si>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</si>
  <si>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</si>
  <si>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</si>
  <si>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</si>
  <si>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</si>
  <si>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</si>
  <si>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</si>
  <si>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</si>
  <si>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</si>
  <si>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</si>
  <si>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</si>
  <si>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</si>
  <si>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</si>
  <si>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</si>
  <si>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</si>
  <si>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</si>
  <si>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</si>
  <si>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</si>
  <si>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</si>
  <si>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</si>
  <si>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</si>
  <si>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</si>
  <si>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</si>
  <si>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</si>
  <si>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</si>
  <si>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</si>
  <si>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</si>
  <si>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</si>
  <si>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</si>
  <si>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</si>
  <si>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</si>
  <si>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</si>
  <si>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</si>
  <si>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</si>
  <si>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</si>
  <si>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</si>
  <si>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</si>
  <si>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</si>
  <si>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</si>
  <si>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</si>
  <si>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</si>
  <si>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</si>
  <si>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</si>
  <si>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</si>
  <si>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</si>
  <si>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</si>
  <si>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</si>
  <si>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</si>
  <si>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</si>
  <si>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</si>
  <si>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</si>
  <si>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</si>
  <si>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</si>
  <si>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</si>
  <si>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</si>
  <si>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</si>
  <si>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</si>
  <si>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</si>
  <si>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</si>
  <si>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</si>
  <si>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</si>
  <si>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</si>
  <si>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</si>
  <si>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</si>
  <si>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</si>
  <si>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</si>
  <si>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</si>
  <si>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</si>
  <si>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</si>
  <si>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</si>
  <si>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</si>
  <si>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</si>
  <si>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</si>
  <si>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</si>
  <si>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</si>
  <si>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</si>
  <si>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</si>
  <si>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</si>
  <si>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</si>
  <si>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</si>
  <si>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</si>
  <si>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</si>
  <si>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</si>
  <si>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</si>
  <si>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</si>
  <si>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</si>
  <si>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</si>
  <si>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</si>
  <si>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</si>
  <si>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</si>
  <si>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</si>
  <si>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</si>
  <si>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</si>
  <si>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</si>
  <si>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</si>
  <si>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</si>
  <si>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</si>
  <si>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</si>
  <si>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</si>
  <si>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</si>
  <si>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</si>
  <si>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</si>
  <si>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</si>
  <si>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</si>
  <si>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</si>
  <si>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</si>
  <si>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</si>
  <si>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</si>
  <si>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</si>
  <si>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</si>
  <si>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</si>
  <si>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</si>
  <si>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</si>
  <si>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</si>
  <si>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</si>
  <si>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</si>
  <si>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</si>
  <si>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</si>
  <si>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</si>
  <si>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</si>
  <si>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</si>
  <si>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</si>
  <si>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</si>
  <si>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</si>
  <si>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</si>
  <si>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</si>
  <si>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</si>
  <si>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</si>
  <si>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</si>
  <si>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</si>
  <si>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</si>
  <si>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</si>
  <si>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</si>
  <si>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</si>
  <si>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</si>
  <si>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</si>
  <si>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</si>
  <si>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</si>
  <si>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</si>
  <si>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</si>
  <si>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</si>
  <si>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</si>
  <si>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</si>
  <si>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</si>
  <si>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</si>
  <si>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</si>
  <si>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</si>
  <si>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</si>
  <si>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</si>
  <si>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</si>
  <si>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</si>
  <si>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</si>
  <si>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</si>
  <si>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</si>
  <si>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</si>
  <si>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</si>
  <si>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</si>
  <si>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</si>
  <si>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</si>
  <si>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</si>
  <si>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</si>
  <si>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</si>
  <si>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</si>
  <si>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</si>
  <si>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</si>
  <si>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</si>
  <si>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</si>
  <si>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</si>
  <si>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</si>
  <si>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</si>
  <si>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</si>
  <si>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</si>
  <si>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</si>
  <si>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</si>
  <si>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</si>
  <si>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</si>
  <si>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</si>
  <si>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</si>
  <si>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</si>
  <si>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</si>
  <si>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</si>
  <si>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</si>
  <si>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</si>
  <si>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</si>
  <si>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</si>
  <si>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</si>
  <si>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</si>
  <si>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</si>
  <si>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</si>
  <si>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</si>
  <si>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</si>
  <si>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</si>
  <si>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</si>
  <si>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</si>
  <si>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</si>
  <si>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</si>
  <si>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</si>
  <si>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</si>
  <si>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</si>
  <si>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</si>
  <si>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</si>
  <si>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</si>
  <si>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</si>
  <si>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</si>
  <si>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</si>
  <si>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</si>
  <si>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</si>
  <si>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</si>
  <si>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</si>
  <si>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</si>
  <si>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</si>
  <si>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</si>
  <si>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</si>
  <si>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</si>
  <si>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</si>
  <si>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</si>
  <si>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</si>
  <si>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</si>
  <si>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</si>
  <si>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</si>
  <si>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</si>
  <si>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</si>
  <si>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</si>
  <si>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</si>
  <si>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</si>
  <si>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</si>
  <si>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</si>
  <si>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</si>
  <si>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</si>
  <si>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</si>
  <si>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</si>
  <si>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</si>
  <si>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</si>
  <si>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</si>
  <si>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</si>
  <si>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</si>
  <si>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</si>
  <si>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</si>
  <si>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</si>
  <si>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</si>
  <si>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</si>
  <si>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</si>
  <si>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</si>
  <si>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</si>
  <si>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</si>
  <si>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</si>
  <si>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</si>
  <si>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</si>
  <si>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</si>
  <si>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</si>
  <si>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</si>
  <si>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</si>
  <si>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</si>
  <si>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</si>
  <si>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</si>
  <si>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</si>
  <si>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</si>
  <si>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</si>
  <si>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</si>
  <si>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</si>
  <si>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</si>
  <si>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</si>
  <si>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</si>
  <si>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</si>
  <si>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</si>
  <si>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</si>
  <si>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</si>
  <si>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</si>
  <si>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</si>
  <si>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</si>
  <si>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</si>
  <si>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</si>
  <si>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</si>
  <si>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</si>
  <si>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</si>
  <si>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</si>
  <si>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</si>
  <si>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</si>
  <si>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</si>
  <si>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</si>
  <si>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</si>
  <si>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</si>
  <si>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</si>
  <si>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</si>
  <si>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</si>
  <si>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</si>
  <si>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</si>
  <si>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</si>
  <si>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</si>
  <si>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</si>
  <si>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</si>
  <si>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</si>
  <si>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</si>
  <si>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</si>
  <si>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</si>
  <si>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</si>
  <si>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</si>
  <si>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</si>
  <si>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</si>
  <si>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</si>
  <si>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</si>
  <si>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</si>
  <si>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</si>
  <si>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</si>
  <si>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</si>
  <si>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</si>
  <si>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</si>
  <si>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</si>
  <si>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</si>
  <si>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</si>
  <si>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</si>
  <si>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</si>
  <si>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</si>
  <si>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</si>
  <si>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</si>
  <si>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</si>
  <si>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</si>
  <si>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</si>
  <si>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</si>
  <si>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</si>
  <si>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</si>
  <si>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</si>
  <si>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</si>
  <si>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</si>
  <si>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</si>
  <si>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</si>
  <si>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</si>
  <si>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</si>
  <si>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</si>
  <si>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</si>
  <si>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</si>
  <si>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</si>
  <si>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</si>
  <si>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</si>
  <si>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</si>
  <si>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</si>
  <si>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</si>
  <si>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</si>
  <si>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</si>
  <si>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</si>
  <si>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</si>
  <si>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</si>
  <si>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</si>
  <si>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</si>
  <si>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</si>
  <si>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</si>
  <si>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</si>
  <si>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</si>
  <si>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</si>
  <si>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</si>
  <si>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</si>
  <si>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</si>
  <si>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</si>
  <si>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</si>
  <si>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</si>
  <si>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</si>
  <si>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</si>
  <si>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</si>
  <si>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</si>
  <si>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</si>
  <si>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</si>
  <si>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</si>
  <si>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</si>
  <si>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</si>
  <si>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</si>
  <si>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</si>
  <si>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</si>
  <si>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</si>
  <si>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</si>
  <si>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</si>
  <si>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</si>
  <si>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</si>
  <si>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</si>
  <si>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</si>
  <si>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</si>
  <si>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</si>
  <si>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</si>
  <si>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</si>
  <si>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</si>
  <si>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</si>
  <si>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</si>
  <si>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</si>
  <si>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</si>
  <si>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</si>
  <si>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</si>
  <si>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</si>
  <si>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</si>
  <si>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</si>
  <si>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</si>
  <si>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</si>
  <si>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</si>
  <si>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</si>
  <si>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</si>
  <si>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</si>
  <si>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</si>
  <si>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</si>
  <si>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</si>
  <si>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</si>
  <si>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</si>
  <si>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</si>
  <si>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</si>
  <si>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</si>
  <si>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</si>
  <si>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</si>
  <si>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</si>
  <si>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</si>
  <si>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</si>
  <si>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</si>
  <si>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</si>
  <si>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</si>
  <si>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</si>
  <si>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</si>
  <si>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</si>
  <si>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</si>
  <si>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</si>
  <si>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</si>
  <si>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</si>
  <si>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</si>
  <si>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</si>
  <si>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</si>
  <si>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</si>
  <si>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</si>
  <si>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</si>
  <si>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</si>
  <si>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</si>
  <si>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</si>
  <si>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</si>
  <si>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</si>
  <si>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</si>
  <si>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</si>
  <si>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</si>
  <si>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</si>
  <si>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</si>
  <si>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</si>
  <si>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</si>
  <si>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</si>
  <si>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</si>
  <si>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</si>
  <si>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</si>
  <si>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</si>
  <si>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</si>
  <si>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</si>
  <si>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</si>
  <si>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</si>
  <si>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</si>
  <si>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</si>
  <si>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</si>
  <si>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</si>
  <si>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</si>
  <si>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</si>
  <si>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</si>
  <si>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</si>
  <si>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</si>
  <si>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</si>
  <si>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</si>
  <si>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</si>
  <si>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</si>
  <si>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</si>
  <si>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</si>
  <si>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</si>
  <si>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</si>
  <si>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</si>
  <si>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</si>
  <si>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</si>
  <si>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</si>
  <si>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</si>
  <si>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</si>
  <si>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</si>
  <si>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</si>
  <si>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</si>
  <si>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</si>
  <si>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</si>
  <si>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</si>
  <si>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</si>
  <si>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</si>
  <si>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</si>
  <si>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</si>
  <si>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</si>
  <si>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</si>
  <si>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</si>
  <si>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</si>
  <si>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</si>
  <si>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</si>
  <si>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</si>
  <si>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</si>
  <si>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</si>
  <si>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</si>
  <si>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</si>
  <si>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</si>
  <si>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</si>
  <si>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</si>
  <si>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</si>
  <si>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</si>
  <si>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</si>
  <si>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</si>
  <si>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</si>
  <si>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</si>
  <si>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</si>
  <si>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</si>
  <si>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</si>
  <si>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</si>
  <si>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</si>
  <si>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</si>
  <si>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</si>
  <si>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</si>
  <si>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</si>
  <si>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</si>
  <si>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</si>
  <si>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</si>
  <si>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</si>
  <si>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</si>
  <si>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</si>
  <si>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</si>
  <si>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</si>
  <si>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</si>
  <si>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</si>
  <si>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</si>
  <si>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</si>
  <si>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</si>
  <si>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</si>
  <si>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</si>
  <si>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</si>
  <si>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</si>
  <si>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</si>
  <si>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</si>
  <si>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</si>
  <si>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</si>
  <si>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</si>
  <si>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</si>
  <si>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</si>
  <si>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</si>
  <si>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</si>
  <si>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</si>
  <si>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</si>
  <si>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</si>
  <si>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</si>
  <si>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</si>
  <si>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</si>
  <si>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</si>
  <si>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</si>
  <si>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</si>
  <si>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</si>
  <si>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</si>
  <si>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</si>
  <si>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</si>
  <si>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</si>
  <si>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</si>
  <si>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</si>
  <si>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</si>
  <si>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</si>
  <si>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</si>
  <si>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</si>
  <si>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</si>
  <si>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</si>
  <si>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</si>
  <si>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</si>
  <si>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</si>
  <si>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</si>
  <si>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</si>
  <si>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</si>
  <si>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</si>
  <si>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</si>
  <si>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</si>
  <si>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</si>
  <si>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</si>
  <si>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</si>
  <si>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</si>
  <si>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</si>
  <si>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</si>
  <si>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</si>
  <si>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</si>
  <si>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</si>
  <si>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</si>
  <si>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</si>
  <si>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</si>
  <si>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</si>
  <si>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</si>
  <si>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</si>
  <si>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</si>
  <si>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</si>
  <si>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</si>
  <si>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</si>
  <si>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</si>
  <si>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</si>
  <si>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</si>
  <si>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</si>
  <si>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</si>
  <si>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</si>
  <si>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</si>
  <si>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</si>
  <si>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</si>
  <si>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</si>
  <si>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</si>
  <si>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</si>
  <si>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</si>
  <si>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</si>
  <si>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</si>
  <si>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</si>
  <si>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</si>
  <si>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</si>
  <si>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</si>
  <si>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</si>
  <si>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</si>
  <si>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</si>
  <si>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</si>
  <si>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</si>
  <si>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</si>
  <si>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</si>
  <si>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</si>
  <si>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</si>
  <si>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</si>
  <si>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</si>
  <si>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</si>
  <si>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</si>
  <si>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</si>
  <si>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</si>
  <si>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</si>
  <si>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</si>
  <si>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</si>
  <si>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</si>
  <si>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</si>
  <si>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</si>
  <si>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</si>
  <si>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</si>
  <si>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</si>
  <si>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</si>
  <si>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</si>
  <si>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</si>
  <si>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</si>
  <si>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</si>
  <si>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</si>
  <si>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</si>
  <si>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</si>
  <si>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</si>
  <si>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</si>
  <si>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</si>
  <si>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</si>
  <si>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</si>
  <si>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</si>
  <si>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</si>
  <si>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</si>
  <si>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</si>
  <si>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</si>
  <si>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</si>
  <si>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</si>
  <si>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</si>
  <si>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</si>
  <si>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</si>
  <si>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</si>
  <si>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</si>
  <si>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</si>
  <si>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</si>
  <si>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</si>
  <si>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</si>
  <si>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</si>
  <si>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</si>
  <si>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</si>
  <si>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</si>
  <si>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</si>
  <si>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</si>
  <si>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</si>
  <si>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</si>
  <si>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</si>
  <si>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</si>
  <si>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</si>
  <si>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</si>
  <si>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</si>
  <si>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</si>
  <si>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</si>
  <si>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</si>
  <si>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</si>
  <si>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</si>
  <si>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</si>
  <si>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</si>
  <si>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</si>
  <si>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</si>
  <si>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</si>
  <si>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</si>
  <si>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</si>
  <si>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</si>
  <si>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</si>
  <si>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</si>
  <si>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</si>
  <si>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</si>
  <si>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</si>
  <si>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</si>
  <si>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</si>
  <si>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</si>
  <si>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</si>
  <si>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</si>
  <si>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</si>
  <si>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</si>
  <si>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</si>
  <si>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</si>
  <si>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</si>
  <si>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</si>
  <si>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</si>
  <si>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</si>
  <si>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</si>
  <si>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</si>
  <si>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</si>
  <si>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</si>
  <si>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</si>
  <si>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</si>
  <si>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</si>
  <si>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</si>
  <si>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</si>
  <si>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</si>
  <si>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</si>
  <si>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</si>
  <si>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</si>
  <si>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</si>
  <si>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</si>
  <si>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</si>
  <si>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</si>
  <si>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</si>
  <si>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</si>
  <si>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</si>
  <si>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</si>
  <si>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</si>
  <si>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</si>
  <si>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</si>
  <si>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</si>
  <si>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</si>
  <si>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</si>
  <si>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</si>
  <si>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</si>
  <si>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</si>
  <si>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</si>
  <si>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</si>
  <si>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</si>
  <si>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</si>
  <si>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</si>
  <si>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</si>
  <si>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</si>
  <si>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</si>
  <si>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</si>
  <si>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</si>
  <si>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</si>
  <si>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</si>
  <si>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</si>
  <si>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</si>
  <si>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</si>
  <si>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</si>
  <si>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</si>
  <si>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</si>
  <si>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</si>
  <si>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</si>
  <si>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</si>
  <si>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</si>
  <si>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</si>
  <si>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</si>
  <si>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</si>
  <si>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</si>
  <si>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</si>
  <si>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</si>
  <si>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</si>
  <si>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</si>
  <si>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</si>
  <si>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</si>
  <si>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</si>
  <si>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</si>
  <si>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</si>
  <si>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</si>
  <si>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</si>
  <si>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</si>
  <si>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</si>
  <si>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</si>
  <si>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</si>
  <si>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</si>
  <si>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</si>
  <si>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</si>
  <si>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</si>
  <si>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</si>
  <si>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</si>
  <si>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</si>
  <si>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</si>
  <si>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</si>
  <si>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</si>
  <si>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</si>
  <si>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</si>
  <si>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</si>
  <si>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</si>
  <si>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</si>
  <si>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</si>
  <si>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</si>
  <si>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</si>
  <si>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</si>
  <si>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</si>
  <si>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</si>
  <si>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</si>
  <si>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</si>
  <si>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</si>
  <si>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</si>
  <si>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</si>
  <si>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</si>
  <si>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</si>
  <si>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</si>
  <si>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</si>
  <si>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</si>
  <si>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</si>
  <si>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</si>
  <si>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</si>
  <si>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</si>
  <si>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</si>
  <si>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</si>
  <si>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</si>
  <si>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</si>
  <si>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</si>
  <si>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</si>
  <si>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</si>
  <si>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</si>
  <si>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</si>
  <si>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</si>
  <si>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</si>
  <si>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</si>
  <si>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</si>
  <si>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</si>
  <si>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</si>
  <si>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</si>
  <si>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</si>
  <si>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</si>
  <si>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</si>
  <si>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</si>
  <si>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</si>
  <si>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</si>
  <si>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</si>
  <si>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</si>
  <si>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</si>
  <si>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</si>
  <si>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</si>
  <si>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</si>
  <si>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</si>
  <si>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</si>
  <si>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</si>
  <si>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</si>
  <si>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</si>
  <si>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</si>
  <si>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</si>
  <si>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</si>
  <si>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</si>
  <si>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</si>
  <si>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</si>
  <si>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</si>
  <si>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</si>
  <si>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</si>
  <si>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</si>
  <si>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</si>
  <si>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</si>
  <si>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</si>
  <si>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</si>
  <si>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</si>
  <si>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</si>
  <si>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</si>
  <si>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</si>
  <si>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</si>
  <si>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</si>
  <si>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</si>
  <si>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</si>
  <si>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</si>
  <si>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</si>
  <si>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</si>
  <si>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</si>
  <si>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</si>
  <si>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</si>
  <si>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</si>
  <si>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</si>
  <si>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</si>
  <si>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</si>
  <si>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</si>
  <si>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</si>
  <si>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</si>
  <si>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</si>
  <si>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</si>
  <si>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</si>
  <si>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</si>
  <si>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</si>
  <si>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</si>
  <si>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</si>
  <si>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</si>
  <si>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</si>
  <si>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</si>
  <si>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</si>
  <si>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</si>
  <si>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</si>
  <si>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</si>
  <si>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</si>
  <si>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</si>
  <si>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</si>
  <si>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</si>
  <si>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</si>
  <si>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</si>
  <si>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</si>
  <si>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</si>
  <si>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</si>
  <si>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</si>
  <si>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</si>
  <si>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</si>
  <si>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</si>
  <si>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</si>
  <si>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</si>
  <si>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</si>
  <si>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</si>
  <si>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</si>
  <si>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</si>
  <si>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</si>
  <si>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</si>
  <si>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</si>
  <si>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</si>
  <si>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</si>
  <si>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</si>
  <si>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</si>
  <si>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</si>
  <si>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</si>
  <si>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</si>
  <si>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</si>
  <si>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</si>
  <si>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</si>
  <si>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</si>
  <si>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</si>
  <si>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</si>
  <si>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</si>
  <si>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</si>
  <si>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</si>
  <si>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</si>
  <si>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</si>
  <si>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</si>
  <si>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</si>
  <si>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</si>
  <si>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</si>
  <si>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</si>
  <si>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</si>
  <si>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</si>
  <si>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</si>
  <si>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</si>
  <si>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</si>
  <si>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</si>
  <si>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</si>
  <si>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</si>
  <si>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</si>
  <si>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</si>
  <si>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</si>
  <si>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</si>
  <si>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</si>
  <si>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</si>
  <si>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</si>
  <si>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</si>
  <si>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</si>
  <si>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</si>
  <si>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</si>
  <si>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</si>
  <si>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</si>
  <si>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</si>
  <si>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</si>
  <si>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</si>
  <si>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</si>
  <si>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</si>
  <si>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</si>
  <si>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</si>
  <si>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</si>
  <si>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</si>
  <si>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</si>
  <si>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</si>
  <si>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</si>
  <si>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</si>
  <si>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</si>
  <si>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</si>
  <si>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</si>
  <si>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</si>
  <si>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</si>
  <si>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</si>
  <si>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</si>
  <si>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</si>
  <si>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</si>
  <si>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</si>
  <si>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</si>
  <si>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</si>
  <si>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</si>
  <si>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</si>
  <si>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</si>
  <si>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</si>
  <si>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</si>
  <si>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</si>
  <si>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</si>
  <si>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</si>
  <si>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</si>
  <si>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</si>
  <si>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</si>
  <si>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</si>
  <si>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</si>
  <si>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</si>
  <si>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</si>
  <si>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</si>
  <si>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</si>
  <si>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</si>
  <si>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</si>
  <si>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</si>
  <si>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</si>
  <si>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</si>
  <si>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</si>
  <si>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</si>
  <si>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</si>
  <si>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</si>
  <si>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</si>
  <si>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</si>
  <si>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</si>
  <si>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</si>
  <si>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</si>
  <si>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</si>
  <si>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</si>
  <si>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</si>
  <si>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</si>
  <si>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</si>
  <si>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</si>
  <si>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</si>
  <si>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</si>
  <si>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</si>
  <si>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</si>
  <si>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</si>
  <si>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</si>
  <si>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</si>
  <si>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</si>
  <si>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</si>
  <si>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</si>
  <si>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</si>
  <si>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</si>
  <si>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</si>
  <si>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</si>
  <si>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</si>
  <si>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</si>
  <si>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</si>
  <si>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</si>
  <si>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</si>
  <si>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</si>
  <si>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</si>
  <si>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</si>
  <si>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</si>
  <si>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</si>
  <si>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</si>
  <si>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</si>
  <si>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</si>
  <si>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</si>
  <si>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</si>
  <si>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</si>
  <si>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</si>
  <si>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</si>
  <si>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</si>
  <si>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</si>
  <si>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</si>
  <si>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</si>
  <si>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</si>
  <si>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</si>
  <si>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</si>
  <si>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</si>
  <si>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</si>
  <si>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</si>
  <si>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</si>
  <si>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</si>
  <si>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</si>
  <si>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</si>
  <si>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</si>
  <si>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</si>
  <si>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</si>
  <si>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</si>
  <si>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</si>
  <si>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</si>
  <si>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</si>
  <si>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</si>
  <si>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</si>
  <si>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</si>
  <si>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</si>
  <si>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</si>
  <si>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</si>
  <si>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</si>
  <si>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</si>
  <si>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</si>
  <si>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</si>
  <si>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</si>
  <si>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</si>
  <si>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</si>
  <si>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</si>
  <si>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</si>
  <si>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</si>
  <si>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</si>
  <si>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</si>
  <si>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</si>
  <si>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</si>
  <si>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</si>
  <si>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</si>
  <si>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</si>
  <si>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</si>
  <si>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</si>
  <si>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</si>
  <si>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</si>
  <si>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</si>
  <si>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</si>
  <si>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</si>
  <si>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</si>
  <si>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</si>
  <si>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</si>
  <si>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</si>
  <si>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</si>
  <si>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</si>
  <si>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</si>
  <si>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</si>
  <si>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</si>
  <si>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</si>
  <si>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</si>
  <si>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</si>
  <si>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</si>
  <si>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</si>
  <si>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</si>
  <si>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</si>
  <si>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</si>
  <si>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</si>
  <si>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</si>
  <si>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</si>
  <si>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</si>
  <si>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</si>
  <si>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</si>
  <si>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</si>
  <si>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</si>
  <si>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</si>
  <si>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</si>
  <si>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</si>
  <si>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</si>
  <si>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</si>
  <si>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</si>
  <si>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</si>
  <si>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</si>
  <si>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</si>
  <si>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</si>
  <si>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</si>
  <si>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</si>
  <si>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</si>
  <si>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</si>
  <si>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</si>
  <si>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</si>
  <si>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</si>
  <si>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</si>
  <si>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</si>
  <si>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</si>
  <si>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</si>
  <si>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</si>
  <si>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</si>
  <si>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</si>
  <si>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</si>
  <si>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</si>
  <si>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</si>
  <si>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</si>
  <si>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</si>
  <si>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</si>
  <si>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</si>
  <si>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</si>
  <si>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</si>
  <si>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</si>
  <si>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</si>
  <si>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</si>
  <si>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</si>
  <si>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</si>
  <si>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</si>
  <si>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</si>
  <si>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</si>
  <si>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</si>
  <si>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</si>
  <si>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</si>
  <si>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</si>
  <si>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</si>
  <si>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</si>
  <si>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</si>
  <si>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</si>
  <si>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</si>
  <si>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</si>
  <si>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</si>
  <si>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</si>
  <si>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</si>
  <si>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</si>
  <si>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</si>
  <si>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</si>
  <si>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</si>
  <si>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</si>
  <si>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</si>
  <si>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</si>
  <si>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</si>
  <si>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</si>
  <si>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</si>
  <si>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</si>
  <si>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</si>
  <si>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</si>
  <si>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</si>
  <si>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</si>
  <si>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</si>
  <si>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</si>
  <si>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</si>
  <si>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</si>
  <si>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</si>
  <si>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</si>
  <si>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</si>
  <si>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</si>
  <si>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</si>
  <si>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</si>
  <si>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</si>
  <si>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</si>
  <si>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</si>
  <si>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</si>
  <si>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</si>
  <si>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</si>
  <si>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</si>
  <si>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</si>
  <si>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</si>
  <si>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</si>
  <si>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</si>
  <si>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</si>
  <si>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</si>
  <si>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</si>
  <si>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</si>
  <si>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</si>
  <si>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</si>
  <si>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</si>
  <si>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</si>
  <si>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</si>
  <si>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</si>
  <si>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</si>
  <si>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</si>
  <si>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</si>
  <si>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</si>
  <si>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</si>
  <si>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</si>
  <si>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</si>
  <si>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</si>
  <si>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</si>
  <si>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</si>
  <si>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</si>
  <si>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</si>
  <si>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</si>
  <si>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</si>
  <si>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</si>
  <si>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</si>
  <si>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</si>
  <si>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</si>
  <si>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</si>
  <si>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</si>
  <si>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</si>
  <si>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</si>
  <si>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</si>
  <si>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</si>
  <si>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</si>
  <si>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</si>
  <si>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</si>
  <si>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</si>
  <si>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</si>
  <si>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</si>
  <si>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</si>
  <si>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</si>
  <si>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</si>
  <si>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</si>
  <si>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</si>
  <si>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</si>
  <si>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</si>
  <si>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</si>
  <si>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</si>
  <si>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</si>
  <si>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</si>
  <si>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</si>
  <si>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</si>
  <si>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</si>
  <si>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</si>
  <si>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</si>
  <si>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</si>
  <si>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</si>
  <si>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</si>
  <si>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</si>
  <si>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</si>
  <si>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</si>
  <si>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</si>
  <si>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</si>
  <si>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</si>
  <si>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</si>
  <si>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</si>
  <si>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</si>
  <si>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</si>
  <si>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</si>
  <si>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</si>
  <si>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</si>
  <si>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</si>
  <si>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</si>
  <si>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</si>
  <si>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</si>
  <si>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</si>
  <si>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</si>
  <si>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</si>
  <si>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</si>
  <si>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</si>
  <si>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</si>
  <si>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</si>
  <si>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</si>
  <si>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</si>
  <si>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</si>
  <si>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</si>
  <si>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</si>
  <si>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</si>
  <si>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</si>
  <si>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</si>
  <si>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</si>
  <si>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</si>
  <si>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</si>
  <si>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</si>
  <si>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</si>
  <si>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</si>
  <si>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</si>
  <si>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</si>
  <si>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</si>
  <si>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</si>
  <si>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</si>
  <si>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</si>
  <si>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</si>
  <si>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</si>
  <si>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</si>
  <si>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</si>
  <si>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</si>
  <si>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</si>
  <si>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</si>
  <si>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</si>
  <si>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</si>
  <si>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</si>
  <si>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</si>
  <si>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</si>
  <si>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</si>
  <si>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</si>
  <si>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</si>
  <si>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</si>
  <si>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</si>
  <si>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</si>
  <si>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</si>
  <si>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</si>
  <si>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</si>
  <si>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</si>
  <si>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</si>
  <si>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</si>
  <si>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</si>
  <si>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</si>
  <si>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</si>
  <si>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</si>
  <si>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</si>
  <si>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</si>
  <si>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</si>
  <si>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</si>
  <si>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</si>
  <si>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</si>
  <si>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</si>
  <si>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</si>
  <si>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</si>
  <si>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</si>
  <si>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</si>
  <si>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</si>
  <si>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</si>
  <si>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</si>
  <si>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</si>
  <si>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</si>
  <si>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</si>
  <si>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</si>
  <si>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</si>
  <si>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</si>
  <si>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</si>
  <si>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</si>
  <si>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</si>
  <si>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</si>
  <si>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</si>
  <si>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</si>
  <si>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</si>
  <si>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</si>
  <si>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</si>
  <si>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</si>
  <si>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</si>
  <si>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</si>
  <si>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</si>
  <si>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</si>
  <si>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</si>
  <si>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</si>
  <si>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</si>
  <si>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</si>
  <si>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</si>
  <si>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</si>
  <si>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</si>
  <si>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</si>
  <si>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</si>
  <si>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</si>
  <si>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</si>
  <si>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</si>
  <si>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</si>
  <si>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</si>
  <si>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</si>
  <si>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</si>
  <si>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</si>
  <si>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</si>
  <si>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</si>
  <si>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</si>
  <si>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</si>
  <si>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</si>
  <si>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</si>
  <si>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</si>
  <si>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</si>
  <si>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</si>
  <si>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</si>
  <si>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</si>
  <si>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</si>
  <si>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</si>
  <si>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</si>
  <si>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</si>
  <si>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</si>
  <si>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</si>
  <si>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</si>
  <si>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</si>
  <si>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</si>
  <si>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</si>
  <si>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</si>
  <si>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</si>
  <si>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</si>
  <si>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</si>
  <si>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</si>
  <si>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</si>
  <si>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</si>
  <si>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</si>
  <si>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</si>
  <si>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</si>
  <si>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</si>
  <si>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</si>
  <si>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</si>
  <si>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</si>
  <si>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</si>
  <si>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</si>
  <si>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</si>
  <si>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</si>
  <si>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</si>
  <si>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</si>
  <si>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</si>
  <si>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</si>
  <si>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</si>
  <si>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</si>
  <si>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</si>
  <si>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</si>
  <si>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</si>
  <si>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</si>
  <si>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</si>
  <si>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</si>
  <si>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</si>
  <si>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</si>
  <si>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</si>
  <si>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</si>
  <si>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</si>
  <si>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</si>
  <si>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</si>
  <si>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</si>
  <si>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</si>
  <si>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</si>
  <si>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</si>
  <si>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</si>
  <si>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</si>
  <si>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</si>
  <si>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</si>
  <si>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</si>
  <si>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</si>
  <si>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</si>
  <si>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</si>
  <si>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</si>
  <si>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</si>
  <si>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</si>
  <si>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</si>
  <si>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</si>
  <si>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</si>
  <si>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</si>
  <si>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</si>
  <si>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</si>
  <si>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</si>
  <si>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</si>
  <si>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</si>
  <si>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</si>
  <si>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</si>
  <si>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</si>
  <si>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</si>
  <si>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</si>
  <si>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</si>
  <si>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</si>
  <si>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</si>
  <si>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</si>
  <si>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</si>
  <si>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</si>
  <si>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</si>
  <si>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</si>
  <si>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</si>
  <si>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</si>
  <si>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</si>
  <si>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</si>
  <si>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</si>
  <si>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</si>
  <si>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</si>
  <si>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</si>
  <si>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</si>
  <si>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</si>
  <si>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</si>
  <si>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</si>
  <si>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</si>
  <si>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</si>
  <si>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</si>
  <si>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</si>
  <si>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</si>
  <si>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</si>
  <si>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</si>
  <si>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</si>
  <si>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</si>
  <si>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</si>
  <si>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</si>
  <si>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</si>
  <si>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</si>
  <si>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</si>
  <si>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</si>
  <si>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</si>
  <si>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</si>
  <si>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</si>
  <si>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</si>
  <si>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</si>
  <si>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</si>
  <si>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</si>
  <si>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</si>
  <si>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</si>
  <si>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</si>
  <si>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</si>
  <si>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</si>
  <si>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</si>
  <si>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</si>
  <si>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</si>
  <si>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</si>
  <si>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</si>
  <si>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</si>
  <si>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</si>
  <si>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</si>
  <si>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</si>
  <si>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</si>
  <si>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</si>
  <si>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</si>
  <si>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</si>
  <si>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</si>
  <si>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</si>
  <si>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</si>
  <si>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</si>
  <si>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</si>
  <si>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</si>
  <si>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</si>
  <si>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</si>
  <si>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</si>
  <si>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</si>
  <si>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</si>
  <si>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</si>
  <si>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</si>
  <si>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</si>
  <si>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</si>
  <si>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</si>
  <si>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</si>
  <si>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</si>
  <si>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</si>
  <si>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</si>
  <si>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</si>
  <si>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</si>
  <si>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</si>
  <si>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</si>
  <si>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</si>
  <si>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</si>
  <si>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</si>
  <si>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</si>
  <si>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</si>
  <si>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</si>
  <si>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</si>
  <si>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</si>
  <si>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</si>
  <si>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</si>
  <si>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</si>
  <si>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</si>
  <si>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</si>
  <si>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</si>
  <si>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</si>
  <si>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</si>
  <si>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</si>
  <si>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</si>
  <si>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</si>
  <si>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</si>
  <si>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</si>
  <si>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</si>
  <si>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</si>
  <si>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</si>
  <si>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</si>
  <si>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</si>
  <si>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</si>
  <si>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</si>
  <si>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</si>
  <si>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</si>
  <si>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</si>
  <si>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</si>
  <si>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</si>
  <si>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</si>
  <si>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</si>
  <si>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</si>
  <si>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</si>
  <si>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</si>
  <si>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</si>
  <si>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</si>
  <si>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</si>
  <si>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</si>
  <si>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</si>
  <si>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</si>
  <si>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</si>
  <si>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</si>
  <si>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</si>
  <si>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</si>
  <si>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</si>
  <si>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</si>
  <si>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</si>
  <si>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</si>
  <si>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</si>
  <si>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</si>
  <si>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</si>
  <si>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</si>
  <si>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</si>
  <si>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</si>
  <si>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</si>
  <si>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</si>
  <si>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</si>
  <si>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</si>
  <si>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</si>
  <si>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</si>
  <si>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</si>
  <si>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</si>
  <si>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</si>
  <si>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</si>
  <si>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</si>
  <si>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</si>
  <si>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</si>
  <si>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</si>
  <si>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</si>
  <si>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</si>
  <si>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</si>
  <si>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</si>
  <si>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</si>
  <si>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</si>
  <si>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</si>
  <si>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</si>
  <si>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</si>
  <si>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</si>
  <si>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</si>
  <si>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</si>
  <si>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</si>
  <si>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</si>
  <si>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</si>
  <si>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</si>
  <si>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</si>
  <si>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</si>
  <si>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</si>
  <si>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</si>
  <si>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</si>
  <si>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</si>
  <si>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</si>
  <si>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</si>
  <si>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</si>
  <si>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</si>
  <si>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</si>
  <si>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</si>
  <si>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</si>
  <si>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</si>
  <si>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</si>
  <si>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</si>
  <si>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</si>
  <si>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</si>
  <si>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</si>
  <si>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</si>
  <si>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</si>
  <si>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</si>
  <si>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</si>
  <si>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</si>
  <si>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</si>
  <si>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</si>
  <si>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</si>
  <si>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</si>
  <si>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</si>
  <si>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</si>
  <si>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</si>
  <si>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</si>
  <si>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</si>
  <si>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</si>
  <si>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</si>
  <si>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</si>
  <si>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</si>
  <si>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</si>
  <si>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</si>
  <si>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</si>
  <si>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</si>
  <si>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</si>
  <si>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</si>
  <si>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</si>
  <si>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</si>
  <si>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</si>
  <si>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</si>
  <si>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</si>
  <si>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</si>
  <si>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</si>
  <si>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</si>
  <si>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</si>
  <si>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</si>
  <si>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</si>
  <si>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</si>
  <si>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</si>
  <si>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</si>
  <si>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</si>
  <si>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</si>
  <si>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</si>
  <si>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</si>
  <si>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</si>
  <si>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</si>
  <si>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</si>
  <si>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</si>
  <si>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</si>
  <si>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</si>
  <si>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</si>
  <si>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</si>
  <si>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</si>
  <si>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</si>
  <si>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</si>
  <si>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</si>
  <si>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</si>
  <si>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</si>
  <si>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</si>
  <si>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</si>
  <si>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</si>
  <si>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</si>
  <si>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</si>
  <si>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</si>
  <si>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</si>
  <si>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</si>
  <si>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</si>
  <si>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</si>
  <si>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</si>
  <si>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</si>
  <si>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</si>
  <si>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</si>
  <si>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</si>
  <si>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</si>
  <si>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</si>
  <si>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</si>
  <si>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</si>
  <si>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</si>
  <si>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</si>
  <si>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</si>
  <si>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</si>
  <si>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</si>
  <si>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</si>
  <si>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</si>
  <si>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</si>
  <si>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</si>
  <si>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</si>
  <si>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</si>
  <si>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</si>
  <si>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</si>
  <si>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</si>
  <si>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</si>
  <si>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</si>
  <si>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</si>
  <si>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</si>
  <si>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</si>
  <si>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</si>
  <si>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</si>
  <si>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</si>
  <si>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</si>
  <si>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</si>
  <si>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</si>
  <si>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</si>
  <si>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</si>
  <si>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</si>
  <si>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</si>
  <si>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</si>
  <si>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</si>
  <si>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</si>
  <si>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</si>
  <si>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</si>
  <si>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</si>
  <si>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</si>
  <si>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</si>
  <si>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</si>
  <si>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</si>
  <si>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</si>
  <si>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</si>
  <si>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</si>
  <si>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</si>
  <si>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</si>
  <si>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</si>
  <si>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</si>
  <si>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</si>
  <si>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</si>
  <si>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</si>
  <si>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</si>
  <si>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</si>
  <si>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</si>
  <si>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</si>
  <si>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</si>
  <si>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</si>
  <si>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</si>
  <si>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</si>
  <si>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</si>
  <si>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</si>
  <si>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</si>
  <si>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</si>
  <si>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</si>
  <si>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</si>
  <si>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</si>
  <si>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</si>
  <si>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</si>
  <si>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</si>
  <si>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</si>
  <si>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</si>
  <si>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</si>
  <si>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</si>
  <si>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</si>
  <si>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</si>
  <si>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</si>
  <si>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</si>
  <si>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</si>
  <si>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</si>
  <si>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</si>
  <si>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</si>
  <si>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</si>
  <si>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</si>
  <si>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</si>
  <si>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</si>
  <si>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</si>
  <si>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</si>
  <si>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</si>
  <si>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</si>
  <si>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</si>
  <si>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</si>
  <si>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</si>
  <si>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</si>
  <si>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</si>
  <si>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</si>
  <si>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</si>
  <si>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</si>
  <si>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</si>
  <si>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</si>
  <si>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</si>
  <si>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</si>
  <si>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</si>
  <si>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</si>
  <si>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</si>
  <si>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</si>
  <si>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</si>
  <si>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</si>
  <si>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</si>
  <si>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</si>
  <si>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</si>
  <si>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</si>
  <si>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</si>
  <si>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</si>
  <si>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</si>
  <si>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</si>
  <si>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</si>
  <si>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</si>
  <si>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</si>
  <si>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</si>
  <si>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</si>
  <si>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</si>
  <si>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</si>
  <si>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</si>
  <si>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</si>
  <si>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</si>
  <si>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</si>
  <si>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</si>
  <si>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</si>
  <si>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</si>
  <si>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</si>
  <si>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</si>
  <si>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</si>
  <si>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</si>
  <si>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</si>
  <si>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</si>
  <si>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</si>
  <si>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</si>
  <si>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</si>
  <si>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</si>
  <si>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</si>
  <si>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</si>
  <si>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</si>
  <si>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</si>
  <si>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</si>
  <si>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</si>
  <si>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</si>
  <si>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</si>
  <si>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</si>
  <si>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</si>
  <si>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</si>
  <si>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</si>
  <si>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</si>
  <si>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</si>
  <si>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</si>
  <si>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</si>
  <si>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</si>
  <si>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</si>
  <si>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</si>
  <si>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</si>
  <si>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</si>
  <si>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</si>
  <si>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</si>
  <si>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</si>
  <si>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</si>
  <si>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</si>
  <si>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</si>
  <si>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</si>
  <si>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</si>
  <si>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</si>
  <si>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</si>
  <si>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</si>
  <si>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</si>
  <si>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</si>
  <si>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</si>
  <si>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</si>
  <si>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</si>
  <si>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</si>
  <si>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</si>
  <si>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</si>
  <si>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</si>
  <si>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</si>
  <si>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</si>
  <si>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</si>
  <si>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</si>
  <si>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</si>
  <si>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</si>
  <si>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</si>
  <si>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</si>
  <si>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</si>
  <si>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</si>
  <si>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</si>
  <si>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</si>
  <si>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</si>
  <si>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</si>
  <si>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</si>
  <si>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</si>
  <si>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</si>
  <si>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</si>
  <si>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</si>
  <si>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</si>
  <si>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</si>
  <si>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</si>
  <si>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</si>
  <si>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</si>
  <si>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</si>
  <si>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</si>
  <si>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</si>
  <si>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</si>
  <si>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</si>
  <si>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</si>
  <si>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</si>
  <si>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</si>
  <si>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</si>
  <si>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</si>
  <si>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</si>
  <si>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</si>
  <si>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</si>
  <si>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</si>
  <si>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</si>
  <si>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</si>
  <si>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</si>
  <si>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</si>
  <si>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</si>
  <si>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</si>
  <si>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</si>
  <si>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</si>
  <si>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</si>
  <si>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</si>
  <si>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</si>
  <si>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</si>
  <si>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</si>
  <si>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</si>
  <si>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</si>
  <si>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</si>
  <si>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</si>
  <si>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</si>
  <si>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</si>
  <si>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</si>
  <si>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</si>
  <si>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</si>
  <si>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</si>
  <si>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</si>
  <si>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</si>
  <si>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</si>
  <si>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</si>
  <si>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</si>
  <si>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</si>
  <si>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</si>
  <si>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</si>
  <si>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</si>
  <si>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</si>
  <si>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</si>
  <si>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</si>
  <si>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</si>
  <si>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</si>
  <si>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</si>
  <si>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</si>
  <si>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</si>
  <si>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</si>
  <si>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</si>
  <si>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</si>
  <si>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</si>
  <si>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</si>
  <si>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</si>
  <si>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</si>
  <si>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</si>
  <si>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</si>
  <si>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</si>
  <si>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</si>
  <si>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</si>
  <si>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</si>
  <si>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</si>
  <si>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</si>
  <si>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</si>
  <si>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</si>
  <si>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</si>
  <si>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</si>
  <si>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</si>
  <si>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</si>
  <si>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</si>
  <si>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</si>
  <si>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</si>
  <si>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</si>
  <si>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</si>
  <si>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</si>
  <si>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</si>
  <si>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</si>
  <si>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</si>
  <si>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</si>
  <si>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</si>
  <si>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</si>
  <si>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</si>
  <si>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</si>
  <si>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</si>
  <si>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</si>
  <si>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</si>
  <si>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</si>
  <si>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</si>
  <si>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</si>
  <si>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</si>
  <si>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</si>
  <si>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</si>
  <si>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</si>
  <si>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</si>
  <si>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</si>
  <si>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</si>
  <si>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</si>
  <si>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</si>
  <si>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</si>
  <si>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</si>
  <si>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</si>
  <si>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</si>
  <si>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</si>
  <si>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</si>
  <si>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</si>
  <si>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</si>
  <si>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</si>
  <si>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</si>
  <si>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</si>
  <si>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</si>
  <si>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</si>
  <si>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</si>
  <si>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</si>
  <si>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</si>
  <si>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</si>
  <si>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</si>
  <si>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</si>
  <si>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</si>
  <si>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</si>
  <si>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</si>
  <si>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</si>
  <si>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</si>
  <si>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</si>
  <si>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</si>
  <si>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</si>
  <si>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</si>
  <si>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</si>
  <si>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</si>
  <si>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</si>
  <si>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</si>
  <si>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</si>
  <si>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</si>
  <si>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</si>
  <si>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</si>
  <si>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</si>
  <si>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</si>
  <si>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</si>
  <si>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</si>
  <si>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</si>
  <si>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</si>
  <si>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</si>
  <si>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</si>
  <si>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</si>
  <si>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</si>
  <si>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</si>
  <si>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</si>
  <si>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</si>
  <si>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</si>
  <si>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</si>
  <si>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</si>
  <si>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</si>
  <si>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</si>
  <si>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</si>
  <si>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</si>
  <si>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</si>
  <si>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</si>
  <si>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</si>
  <si>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</si>
  <si>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</si>
  <si>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</si>
  <si>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</si>
  <si>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</si>
  <si>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</si>
  <si>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</si>
  <si>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</si>
  <si>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</si>
  <si>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</si>
  <si>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</si>
  <si>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</si>
  <si>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</si>
  <si>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</si>
  <si>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</si>
  <si>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</si>
  <si>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</si>
  <si>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</si>
  <si>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</si>
  <si>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</si>
  <si>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</si>
  <si>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</si>
  <si>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</si>
  <si>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</si>
  <si>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</si>
  <si>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</si>
  <si>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</si>
  <si>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</si>
  <si>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</si>
  <si>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</si>
  <si>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</si>
  <si>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</si>
  <si>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</si>
  <si>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</si>
  <si>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</si>
  <si>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</si>
  <si>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</si>
  <si>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</si>
  <si>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</si>
  <si>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</si>
  <si>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</si>
  <si>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</si>
  <si>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</si>
  <si>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</si>
  <si>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</si>
  <si>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</si>
  <si>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</si>
  <si>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</si>
  <si>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</si>
  <si>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</si>
  <si>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</si>
  <si>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</si>
  <si>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</si>
  <si>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</si>
  <si>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</si>
  <si>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</si>
  <si>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</si>
  <si>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</si>
  <si>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</si>
  <si>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</si>
  <si>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</si>
  <si>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</si>
  <si>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</si>
  <si>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</si>
  <si>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</si>
  <si>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</si>
  <si>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</si>
  <si>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</si>
  <si>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</si>
  <si>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</si>
  <si>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</si>
  <si>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</si>
  <si>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</si>
  <si>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</si>
  <si>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</si>
  <si>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</si>
  <si>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</si>
  <si>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</si>
  <si>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</si>
  <si>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</si>
  <si>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</si>
  <si>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</si>
  <si>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</si>
  <si>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</si>
  <si>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</si>
  <si>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</si>
  <si>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</si>
  <si>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</si>
  <si>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</si>
  <si>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</si>
  <si>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</si>
  <si>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</si>
  <si>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</si>
  <si>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</si>
  <si>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</si>
  <si>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</si>
  <si>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</si>
  <si>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</si>
  <si>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</si>
  <si>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</si>
  <si>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</si>
  <si>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</si>
  <si>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</si>
  <si>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</si>
  <si>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</si>
  <si>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</si>
  <si>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</si>
  <si>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</si>
  <si>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</si>
  <si>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</si>
  <si>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</si>
  <si>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</si>
  <si>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</si>
  <si>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</si>
  <si>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</si>
  <si>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</si>
  <si>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</si>
  <si>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</si>
  <si>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</si>
  <si>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</si>
  <si>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</si>
  <si>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</si>
  <si>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</si>
  <si>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</si>
  <si>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</si>
  <si>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</si>
  <si>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</si>
  <si>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</si>
  <si>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</si>
  <si>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</si>
  <si>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</si>
  <si>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</si>
  <si>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</si>
  <si>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</si>
  <si>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</si>
  <si>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</si>
  <si>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</si>
  <si>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</si>
  <si>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</si>
  <si>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</si>
  <si>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</si>
  <si>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</si>
  <si>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</si>
  <si>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</si>
  <si>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</si>
  <si>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</si>
  <si>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</si>
  <si>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</si>
  <si>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</si>
  <si>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</si>
  <si>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</si>
  <si>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</si>
  <si>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</si>
  <si>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</si>
  <si>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</si>
  <si>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</si>
  <si>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</si>
  <si>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</si>
  <si>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</si>
  <si>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</si>
  <si>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</si>
  <si>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</si>
  <si>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</si>
  <si>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</si>
  <si>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</si>
  <si>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</si>
  <si>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</si>
  <si>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</si>
  <si>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</si>
  <si>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</si>
  <si>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</si>
  <si>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</si>
  <si>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</si>
  <si>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</si>
  <si>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</si>
  <si>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</si>
  <si>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</si>
  <si>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</si>
  <si>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</si>
  <si>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</si>
  <si>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</si>
  <si>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</si>
  <si>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</si>
  <si>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</si>
  <si>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</si>
  <si>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</si>
  <si>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</si>
  <si>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</si>
  <si>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</si>
  <si>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</si>
  <si>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</si>
  <si>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</si>
  <si>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</si>
  <si>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</si>
  <si>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</si>
  <si>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</si>
  <si>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</si>
  <si>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</si>
  <si>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</si>
  <si>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</si>
  <si>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</si>
  <si>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</si>
  <si>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</si>
  <si>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</si>
  <si>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</si>
  <si>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</si>
  <si>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</si>
  <si>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</si>
  <si>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</si>
  <si>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</si>
  <si>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</si>
  <si>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</si>
  <si>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</si>
  <si>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</si>
  <si>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</si>
  <si>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</si>
  <si>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</si>
  <si>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</si>
  <si>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</si>
  <si>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</si>
  <si>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</si>
  <si>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</si>
  <si>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</si>
  <si>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</si>
  <si>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</si>
  <si>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</si>
  <si>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</si>
  <si>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</si>
  <si>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</si>
  <si>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</si>
  <si>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</si>
  <si>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</si>
  <si>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</si>
  <si>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</si>
  <si>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</si>
  <si>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</si>
  <si>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</si>
  <si>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</si>
  <si>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</si>
  <si>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</si>
  <si>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</si>
  <si>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</si>
  <si>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</si>
  <si>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</si>
  <si>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</si>
  <si>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</si>
  <si>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</si>
  <si>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</si>
  <si>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</si>
  <si>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</si>
  <si>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</si>
  <si>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</si>
  <si>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</si>
  <si>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</si>
  <si>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</si>
  <si>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</si>
  <si>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</si>
  <si>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</si>
  <si>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</si>
  <si>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</si>
  <si>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</si>
  <si>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</si>
  <si>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</si>
  <si>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</si>
  <si>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</si>
  <si>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</si>
  <si>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</si>
  <si>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</si>
  <si>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</si>
  <si>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</si>
  <si>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</si>
  <si>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</si>
  <si>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</si>
  <si>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</si>
  <si>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</si>
  <si>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</si>
  <si>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</si>
  <si>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</si>
  <si>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</si>
  <si>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</si>
  <si>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</si>
  <si>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</si>
  <si>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</si>
  <si>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</si>
  <si>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</si>
  <si>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</si>
  <si>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</si>
  <si>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</si>
  <si>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</si>
  <si>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</si>
  <si>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</si>
  <si>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</si>
  <si>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</si>
  <si>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</si>
  <si>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</si>
  <si>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</si>
  <si>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</si>
  <si>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</si>
  <si>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</si>
  <si>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</si>
  <si>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</si>
  <si>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</si>
  <si>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</si>
  <si>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</si>
  <si>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</si>
  <si>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</si>
  <si>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</si>
  <si>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</si>
  <si>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</si>
  <si>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</si>
  <si>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</si>
  <si>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</si>
  <si>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</si>
  <si>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</si>
  <si>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</si>
  <si>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</si>
  <si>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</si>
  <si>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</si>
  <si>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</si>
  <si>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</si>
  <si>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</si>
  <si>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</si>
  <si>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</si>
  <si>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</si>
  <si>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</si>
  <si>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</si>
  <si>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</si>
  <si>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</si>
  <si>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</si>
  <si>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</si>
  <si>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</si>
  <si>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</si>
  <si>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</si>
  <si>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</si>
  <si>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</si>
  <si>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</si>
  <si>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</si>
  <si>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</si>
  <si>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</si>
  <si>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</si>
  <si>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</si>
  <si>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</si>
  <si>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</si>
  <si>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</si>
  <si>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</si>
  <si>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</si>
  <si>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</si>
  <si>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</si>
  <si>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</si>
  <si>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</si>
  <si>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</si>
  <si>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</si>
  <si>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</si>
  <si>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</si>
  <si>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</si>
  <si>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</si>
  <si>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</si>
  <si>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</si>
  <si>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</si>
  <si>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</si>
  <si>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</si>
  <si>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</si>
  <si>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</si>
  <si>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</si>
  <si>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</si>
  <si>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</si>
  <si>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</si>
  <si>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</si>
  <si>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</si>
  <si>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</si>
  <si>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</si>
  <si>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</si>
  <si>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</si>
  <si>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</si>
  <si>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</si>
  <si>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</si>
  <si>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</si>
  <si>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</si>
  <si>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</si>
  <si>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</si>
  <si>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</si>
  <si>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</si>
  <si>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</si>
  <si>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</si>
  <si>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</si>
  <si>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</si>
  <si>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</si>
  <si>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</si>
  <si>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</si>
  <si>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</si>
  <si>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</si>
  <si>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</si>
  <si>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</si>
  <si>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</si>
  <si>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</si>
  <si>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</si>
  <si>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</si>
  <si>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</si>
  <si>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</si>
  <si>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</si>
  <si>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</si>
  <si>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</si>
  <si>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</si>
  <si>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</si>
  <si>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</si>
  <si>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</si>
  <si>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</si>
  <si>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</si>
  <si>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</si>
  <si>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</si>
  <si>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</si>
  <si>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</si>
  <si>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</si>
  <si>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</si>
  <si>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</si>
  <si>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</si>
  <si>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</si>
  <si>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</si>
  <si>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</si>
  <si>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</si>
  <si>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</si>
  <si>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</si>
  <si>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</si>
  <si>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</si>
  <si>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</si>
  <si>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</si>
  <si>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</si>
  <si>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</si>
  <si>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</si>
  <si>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</si>
  <si>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</si>
  <si>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</si>
  <si>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</si>
  <si>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</si>
  <si>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</si>
  <si>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</si>
  <si>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</si>
  <si>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</si>
  <si>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</si>
  <si>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</si>
  <si>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</si>
  <si>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</si>
  <si>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</si>
  <si>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</si>
  <si>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</si>
  <si>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</si>
  <si>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</si>
  <si>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</si>
  <si>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</si>
  <si>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</si>
  <si>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</si>
  <si>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</si>
  <si>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</si>
  <si>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</si>
  <si>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</si>
  <si>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</si>
  <si>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</si>
  <si>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</si>
  <si>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</si>
  <si>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</si>
  <si>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</si>
  <si>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</si>
  <si>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</si>
  <si>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</si>
  <si>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</si>
  <si>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</si>
  <si>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</si>
  <si>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</si>
  <si>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</si>
  <si>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</si>
  <si>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</si>
  <si>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</si>
  <si>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</si>
  <si>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</si>
  <si>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</si>
  <si>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</si>
  <si>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</si>
  <si>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</si>
  <si>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</si>
  <si>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</si>
  <si>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</si>
  <si>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</si>
  <si>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</si>
  <si>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</si>
  <si>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</si>
  <si>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</si>
  <si>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</si>
  <si>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</si>
  <si>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</si>
  <si>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</si>
  <si>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</si>
  <si>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</si>
  <si>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</si>
  <si>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</si>
  <si>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</si>
  <si>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</si>
  <si>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</si>
  <si>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</si>
  <si>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</si>
  <si>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</si>
  <si>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</si>
  <si>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</si>
  <si>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</si>
  <si>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</si>
  <si>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</si>
  <si>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</si>
  <si>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</si>
  <si>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</si>
  <si>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</si>
  <si>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</si>
  <si>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</si>
  <si>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</si>
  <si>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</si>
  <si>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</si>
  <si>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</si>
  <si>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</si>
  <si>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</si>
  <si>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</si>
  <si>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</si>
  <si>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</si>
  <si>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</si>
  <si>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</si>
  <si>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</si>
  <si>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</si>
  <si>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</si>
  <si>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</si>
  <si>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</si>
  <si>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</si>
  <si>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</si>
  <si>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</si>
  <si>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</si>
  <si>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</si>
  <si>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</si>
  <si>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</si>
  <si>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</si>
  <si>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</si>
  <si>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</si>
  <si>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</si>
  <si>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</si>
  <si>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</si>
  <si>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</si>
  <si>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</si>
  <si>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</si>
  <si>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</si>
  <si>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</si>
  <si>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</si>
  <si>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</si>
  <si>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</si>
  <si>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</si>
  <si>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</si>
  <si>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</si>
  <si>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</si>
  <si>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</si>
  <si>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</si>
  <si>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</si>
  <si>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</si>
  <si>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</si>
  <si>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</si>
  <si>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</si>
  <si>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</si>
  <si>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</si>
  <si>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</si>
  <si>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</si>
  <si>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</si>
  <si>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</si>
  <si>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</si>
  <si>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</si>
  <si>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</si>
  <si>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</si>
  <si>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</si>
  <si>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</si>
  <si>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</si>
  <si>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</si>
  <si>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</si>
  <si>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</si>
  <si>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</si>
  <si>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</si>
  <si>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</si>
  <si>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</si>
  <si>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</si>
  <si>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</si>
  <si>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</si>
  <si>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</si>
  <si>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</si>
  <si>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</si>
  <si>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</si>
  <si>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</si>
  <si>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</si>
  <si>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</si>
  <si>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</si>
  <si>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</si>
  <si>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</si>
  <si>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</si>
  <si>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</si>
  <si>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</si>
  <si>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</si>
  <si>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</si>
  <si>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</si>
  <si>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</si>
  <si>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</si>
  <si>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</si>
  <si>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</si>
  <si>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</si>
  <si>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</si>
  <si>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</si>
  <si>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</si>
  <si>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</si>
  <si>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</si>
  <si>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</si>
  <si>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</si>
  <si>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</si>
  <si>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</si>
  <si>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</si>
  <si>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</si>
  <si>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</si>
  <si>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</si>
  <si>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</si>
  <si>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</si>
  <si>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</si>
  <si>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</si>
  <si>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</si>
  <si>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</si>
  <si>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</si>
  <si>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</si>
  <si>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</si>
  <si>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</si>
  <si>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</si>
  <si>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</si>
  <si>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</si>
  <si>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</si>
  <si>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</si>
  <si>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</si>
  <si>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</si>
  <si>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</si>
  <si>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</si>
  <si>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</si>
  <si>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</si>
  <si>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</si>
  <si>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</si>
  <si>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</si>
  <si>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</si>
  <si>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</si>
  <si>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</si>
  <si>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</si>
  <si>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</si>
  <si>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</si>
  <si>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</si>
  <si>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</si>
  <si>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</si>
  <si>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</si>
  <si>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</si>
  <si>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</si>
  <si>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</si>
  <si>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</si>
  <si>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</si>
  <si>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</si>
  <si>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</si>
  <si>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</si>
  <si>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</si>
  <si>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</si>
  <si>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</si>
  <si>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</si>
  <si>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</si>
  <si>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</si>
  <si>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</si>
  <si>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</si>
  <si>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</si>
  <si>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</si>
  <si>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</si>
  <si>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</si>
  <si>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</si>
  <si>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</si>
  <si>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</si>
  <si>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</si>
  <si>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</si>
  <si>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</si>
  <si>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</si>
  <si>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</si>
  <si>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</si>
  <si>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</si>
  <si>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</si>
  <si>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</si>
  <si>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</si>
  <si>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</si>
  <si>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</si>
  <si>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</si>
  <si>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</si>
  <si>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</si>
  <si>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</si>
  <si>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</si>
  <si>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</si>
  <si>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</si>
  <si>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</si>
  <si>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</si>
  <si>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</si>
  <si>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</si>
  <si>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</si>
  <si>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</si>
  <si>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</si>
  <si>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</si>
  <si>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</si>
  <si>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</si>
  <si>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</si>
  <si>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</si>
  <si>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</si>
  <si>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</si>
  <si>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</si>
  <si>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</si>
  <si>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</si>
  <si>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</si>
  <si>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</si>
  <si>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</si>
  <si>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</si>
  <si>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</si>
  <si>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</si>
  <si>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</si>
  <si>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</si>
  <si>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</si>
  <si>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</si>
  <si>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</si>
  <si>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</si>
  <si>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</si>
  <si>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</si>
  <si>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</si>
  <si>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</si>
  <si>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</si>
  <si>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</si>
  <si>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</si>
  <si>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</si>
  <si>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</si>
  <si>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</si>
  <si>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</si>
  <si>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</si>
  <si>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</si>
  <si>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</si>
  <si>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</si>
  <si>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</si>
  <si>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</si>
  <si>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</si>
  <si>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</si>
  <si>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</si>
  <si>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</si>
  <si>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</si>
  <si>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</si>
  <si>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</si>
  <si>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</si>
  <si>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</si>
  <si>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</si>
  <si>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</si>
  <si>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</si>
  <si>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</si>
  <si>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</si>
  <si>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</si>
  <si>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</si>
  <si>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</si>
  <si>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</si>
  <si>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</si>
  <si>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</si>
  <si>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</si>
  <si>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</si>
  <si>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</si>
  <si>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</si>
  <si>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</si>
  <si>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</si>
  <si>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</si>
  <si>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</si>
  <si>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</si>
  <si>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</si>
  <si>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</si>
  <si>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</si>
  <si>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</si>
  <si>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</si>
  <si>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</si>
  <si>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</si>
  <si>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</si>
  <si>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</si>
  <si>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</si>
  <si>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</si>
  <si>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</si>
  <si>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</si>
  <si>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</si>
  <si>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</si>
  <si>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</si>
  <si>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</si>
  <si>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</si>
  <si>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</si>
  <si>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</si>
  <si>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</si>
  <si>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</si>
  <si>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</si>
  <si>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</si>
  <si>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</si>
  <si>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</si>
  <si>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</si>
  <si>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</si>
  <si>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</si>
  <si>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</si>
  <si>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</si>
  <si>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</si>
  <si>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</si>
  <si>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</si>
  <si>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</si>
  <si>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</si>
  <si>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</si>
  <si>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</si>
  <si>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</si>
  <si>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</si>
  <si>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</si>
  <si>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</si>
  <si>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</si>
  <si>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</si>
  <si>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</si>
  <si>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</si>
  <si>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</si>
  <si>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</si>
  <si>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</si>
  <si>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</si>
  <si>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</si>
  <si>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</si>
  <si>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</si>
  <si>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</si>
  <si>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</si>
  <si>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</si>
  <si>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</si>
  <si>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</si>
  <si>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</si>
  <si>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</si>
  <si>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</si>
  <si>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</si>
  <si>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</si>
  <si>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</si>
  <si>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</si>
  <si>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</si>
  <si>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</si>
  <si>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</si>
  <si>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</si>
  <si>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</si>
  <si>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</si>
  <si>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</si>
  <si>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</si>
  <si>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</si>
  <si>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</si>
  <si>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</si>
  <si>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</si>
  <si>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</si>
  <si>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</si>
  <si>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</si>
  <si>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</si>
  <si>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</si>
  <si>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</si>
  <si>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</si>
  <si>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</si>
  <si>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</si>
  <si>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</si>
  <si>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</si>
  <si>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</si>
  <si>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</si>
  <si>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</si>
  <si>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</si>
  <si>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</si>
  <si>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</si>
  <si>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</si>
  <si>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</si>
  <si>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</si>
  <si>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</si>
  <si>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</si>
  <si>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</si>
  <si>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</si>
  <si>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</si>
  <si>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</si>
  <si>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</si>
  <si>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</si>
  <si>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</si>
  <si>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</si>
  <si>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</si>
  <si>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</si>
  <si>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</si>
  <si>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</si>
  <si>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</si>
  <si>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</si>
  <si>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</si>
  <si>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</si>
  <si>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</si>
  <si>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</si>
  <si>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</si>
  <si>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</si>
  <si>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</si>
  <si>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</si>
  <si>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</si>
  <si>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</si>
  <si>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</si>
  <si>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</si>
  <si>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</si>
  <si>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</si>
  <si>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</si>
  <si>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</si>
  <si>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</si>
  <si>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</si>
  <si>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</si>
  <si>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</si>
  <si>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</si>
  <si>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</si>
  <si>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</si>
  <si>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</si>
  <si>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</si>
  <si>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</si>
  <si>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</si>
  <si>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</si>
  <si>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</si>
  <si>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</si>
  <si>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</si>
  <si>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</si>
  <si>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</si>
  <si>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</si>
  <si>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</si>
  <si>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</si>
  <si>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</si>
  <si>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</si>
  <si>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</si>
  <si>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</si>
  <si>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</si>
  <si>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</si>
  <si>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</si>
  <si>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</si>
  <si>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</si>
  <si>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</si>
  <si>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</si>
  <si>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</si>
  <si>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</si>
  <si>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</si>
  <si>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</si>
  <si>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</si>
  <si>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</si>
  <si>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</si>
  <si>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</si>
  <si>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</si>
  <si>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</si>
  <si>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</si>
  <si>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</si>
  <si>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</si>
  <si>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</si>
  <si>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</si>
  <si>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</si>
  <si>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</si>
  <si>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</si>
  <si>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</si>
  <si>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</si>
  <si>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</si>
  <si>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</si>
  <si>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</si>
  <si>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</si>
  <si>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</si>
  <si>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</si>
  <si>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</si>
  <si>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</si>
  <si>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</si>
  <si>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</si>
  <si>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</si>
  <si>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</si>
  <si>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</si>
  <si>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</si>
  <si>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</si>
  <si>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</si>
  <si>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</si>
  <si>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</si>
  <si>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</si>
  <si>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</si>
  <si>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</si>
  <si>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</si>
  <si>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</si>
  <si>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</si>
  <si>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</si>
  <si>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</si>
  <si>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</si>
  <si>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</si>
  <si>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</si>
  <si>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</si>
  <si>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</si>
  <si>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</si>
  <si>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</si>
  <si>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</si>
  <si>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</si>
  <si>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</si>
  <si>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</si>
  <si>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</si>
  <si>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</si>
  <si>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</si>
  <si>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</si>
  <si>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</si>
  <si>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</si>
  <si>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</si>
  <si>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</si>
  <si>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</si>
  <si>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</si>
  <si>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</si>
  <si>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</si>
  <si>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</si>
  <si>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</si>
  <si>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</si>
  <si>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</si>
  <si>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</si>
  <si>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</si>
  <si>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</si>
  <si>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</si>
  <si>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</si>
  <si>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</si>
  <si>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</si>
  <si>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</si>
  <si>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</si>
  <si>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</si>
  <si>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</si>
  <si>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</si>
  <si>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</si>
  <si>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</si>
  <si>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</si>
  <si>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</si>
  <si>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</si>
  <si>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</si>
  <si>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</si>
  <si>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</si>
  <si>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</si>
  <si>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</si>
  <si>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</si>
  <si>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</si>
  <si>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</si>
  <si>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</si>
  <si>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</si>
  <si>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</si>
  <si>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</si>
  <si>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</si>
  <si>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</si>
  <si>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</si>
  <si>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</si>
  <si>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</si>
  <si>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</si>
  <si>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</si>
  <si>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</si>
  <si>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</si>
  <si>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</si>
  <si>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</si>
  <si>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</si>
  <si>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</si>
  <si>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</si>
  <si>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</si>
  <si>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</si>
  <si>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</si>
  <si>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</si>
  <si>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</si>
  <si>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</si>
  <si>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</si>
  <si>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</si>
  <si>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</si>
  <si>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</si>
  <si>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</si>
  <si>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</si>
  <si>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</si>
  <si>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</si>
  <si>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</si>
  <si>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</si>
  <si>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</si>
  <si>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</si>
  <si>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</si>
  <si>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</si>
  <si>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</si>
  <si>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</si>
  <si>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</si>
  <si>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</si>
  <si>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</si>
  <si>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</si>
  <si>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</si>
  <si>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</si>
  <si>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</si>
  <si>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</si>
  <si>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</si>
  <si>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</si>
  <si>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</si>
  <si>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</si>
  <si>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</si>
  <si>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</si>
  <si>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</si>
  <si>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</si>
  <si>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</si>
  <si>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</si>
  <si>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</si>
  <si>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</si>
  <si>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</si>
  <si>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</si>
  <si>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</si>
  <si>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</si>
  <si>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</si>
  <si>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</si>
  <si>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</si>
  <si>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</si>
  <si>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</si>
  <si>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</si>
  <si>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</si>
  <si>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</si>
  <si>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</si>
  <si>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</si>
  <si>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</si>
  <si>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</si>
  <si>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</si>
  <si>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</si>
  <si>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</si>
  <si>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</si>
  <si>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</si>
  <si>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</si>
  <si>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</si>
  <si>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</si>
  <si>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</si>
  <si>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</si>
  <si>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</si>
  <si>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</si>
  <si>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</si>
  <si>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</si>
  <si>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</si>
  <si>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</si>
  <si>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</si>
  <si>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</si>
  <si>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</si>
  <si>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</si>
  <si>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</si>
  <si>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</si>
  <si>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</si>
  <si>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</si>
  <si>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</si>
  <si>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</si>
  <si>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</si>
  <si>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</si>
  <si>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</si>
  <si>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</si>
  <si>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</si>
  <si>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</si>
  <si>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</si>
  <si>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</si>
  <si>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</si>
  <si>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</si>
  <si>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</si>
  <si>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</si>
  <si>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</si>
  <si>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</si>
  <si>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</si>
  <si>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</si>
  <si>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</si>
  <si>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</si>
  <si>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</si>
  <si>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</si>
  <si>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</si>
  <si>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</si>
  <si>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</si>
  <si>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</si>
  <si>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</si>
  <si>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</si>
  <si>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</si>
  <si>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</si>
  <si>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</si>
  <si>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</si>
  <si>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</si>
  <si>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</si>
  <si>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</si>
  <si>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</si>
  <si>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</si>
  <si>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</si>
  <si>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</si>
  <si>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</si>
  <si>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</si>
  <si>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</si>
  <si>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</si>
  <si>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</si>
  <si>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</si>
  <si>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</si>
  <si>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</si>
  <si>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</si>
  <si>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</si>
  <si>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</si>
  <si>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</si>
  <si>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</si>
  <si>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</si>
  <si>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</si>
  <si>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</si>
  <si>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</si>
  <si>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</si>
  <si>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</si>
  <si>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</si>
  <si>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</si>
  <si>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</si>
  <si>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</si>
  <si>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</si>
  <si>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</si>
  <si>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</si>
  <si>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</si>
  <si>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</si>
  <si>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</si>
  <si>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</si>
  <si>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</si>
  <si>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</si>
  <si>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</si>
  <si>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</si>
  <si>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</si>
  <si>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</si>
  <si>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</si>
  <si>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</si>
  <si>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</si>
  <si>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</si>
  <si>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</si>
  <si>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</si>
  <si>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</si>
  <si>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</si>
  <si>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</si>
  <si>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</si>
  <si>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</si>
  <si>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</si>
  <si>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</si>
  <si>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</si>
  <si>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</si>
  <si>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</si>
  <si>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</si>
  <si>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</si>
  <si>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</si>
  <si>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</si>
  <si>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</si>
  <si>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</si>
  <si>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</si>
  <si>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</si>
  <si>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</si>
  <si>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</si>
  <si>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</si>
  <si>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</si>
  <si>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</si>
  <si>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</si>
  <si>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</si>
  <si>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</si>
  <si>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</si>
  <si>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</si>
  <si>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</si>
  <si>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</si>
  <si>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</si>
  <si>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</si>
  <si>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</si>
  <si>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</si>
  <si>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</si>
  <si>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</si>
  <si>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</si>
  <si>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</si>
  <si>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</si>
  <si>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</si>
  <si>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</si>
  <si>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</si>
  <si>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</si>
  <si>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</si>
  <si>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</si>
  <si>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</si>
  <si>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</si>
  <si>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</si>
  <si>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</si>
  <si>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</si>
  <si>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</si>
  <si>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</si>
  <si>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</si>
  <si>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</si>
  <si>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</si>
  <si>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</si>
  <si>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</si>
  <si>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</si>
  <si>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</si>
  <si>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</si>
  <si>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</si>
  <si>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</si>
  <si>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</si>
  <si>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</si>
  <si>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</si>
  <si>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</si>
  <si>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</si>
  <si>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</si>
  <si>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</si>
  <si>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</si>
  <si>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</si>
  <si>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</si>
  <si>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</si>
  <si>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</si>
  <si>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</si>
  <si>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</si>
  <si>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</si>
  <si>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</si>
  <si>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</si>
  <si>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</si>
  <si>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</si>
  <si>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</si>
  <si>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</si>
  <si>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</si>
  <si>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</si>
  <si>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</si>
  <si>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</si>
  <si>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</si>
  <si>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</si>
  <si>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</si>
  <si>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</si>
  <si>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</si>
  <si>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</si>
  <si>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</si>
  <si>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</si>
  <si>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</si>
  <si>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</si>
  <si>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</si>
  <si>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</si>
  <si>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</si>
  <si>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</si>
  <si>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</si>
  <si>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</si>
  <si>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</si>
  <si>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</si>
  <si>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</si>
  <si>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</si>
  <si>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</si>
  <si>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</si>
  <si>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</si>
  <si>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</si>
  <si>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</si>
  <si>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</si>
  <si>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</si>
  <si>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</si>
  <si>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</si>
  <si>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</si>
  <si>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</si>
  <si>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</si>
  <si>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</si>
  <si>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</si>
  <si>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</si>
  <si>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</si>
  <si>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</si>
  <si>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</si>
  <si>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</si>
  <si>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</si>
  <si>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</si>
  <si>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</si>
  <si>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</si>
  <si>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</si>
  <si>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</si>
  <si>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</si>
  <si>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</si>
  <si>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</si>
  <si>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</si>
  <si>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</si>
  <si>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</si>
  <si>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</si>
  <si>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</si>
  <si>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</si>
  <si>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</si>
  <si>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</si>
  <si>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</si>
  <si>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</si>
  <si>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</si>
  <si>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</si>
  <si>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</si>
  <si>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</si>
  <si>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</si>
  <si>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</si>
  <si>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</si>
  <si>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</si>
  <si>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</si>
  <si>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</si>
  <si>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</si>
  <si>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</si>
  <si>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</si>
  <si>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</si>
  <si>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</si>
  <si>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</si>
  <si>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</si>
  <si>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</si>
  <si>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</si>
  <si>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</si>
  <si>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</si>
  <si>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</si>
  <si>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</si>
  <si>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</si>
  <si>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</si>
  <si>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</si>
  <si>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</si>
  <si>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</si>
  <si>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</si>
  <si>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</si>
  <si>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</si>
  <si>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</si>
  <si>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</si>
  <si>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</si>
  <si>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</si>
  <si>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</si>
  <si>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</si>
  <si>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</si>
  <si>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</si>
  <si>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</si>
  <si>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</si>
  <si>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</si>
  <si>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</si>
  <si>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</si>
  <si>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</si>
  <si>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</si>
  <si>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</si>
  <si>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</si>
  <si>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</si>
  <si>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</si>
  <si>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</si>
  <si>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</si>
  <si>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</si>
  <si>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</si>
  <si>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</si>
  <si>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</si>
  <si>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</si>
  <si>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</si>
  <si>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</si>
  <si>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</si>
  <si>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</si>
  <si>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</si>
  <si>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</si>
  <si>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</si>
  <si>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</si>
  <si>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</si>
  <si>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</si>
  <si>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</si>
  <si>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</si>
  <si>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</si>
  <si>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</si>
  <si>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</si>
  <si>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</si>
  <si>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</si>
  <si>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</si>
  <si>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</si>
  <si>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</si>
  <si>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</si>
  <si>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</si>
  <si>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</si>
  <si>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</si>
  <si>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</si>
  <si>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</si>
  <si>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</si>
  <si>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</si>
  <si>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</si>
  <si>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</si>
  <si>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</si>
  <si>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</si>
  <si>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</si>
  <si>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</si>
  <si>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</si>
  <si>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</si>
  <si>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</si>
  <si>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</si>
  <si>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</si>
  <si>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</si>
  <si>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</si>
  <si>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</si>
  <si>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</si>
  <si>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</si>
  <si>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</si>
  <si>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</si>
  <si>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</si>
  <si>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</si>
  <si>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</si>
  <si>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</si>
  <si>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</si>
  <si>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</si>
  <si>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</si>
  <si>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</si>
  <si>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</si>
  <si>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</si>
  <si>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</si>
  <si>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</si>
  <si>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</si>
  <si>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</si>
  <si>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</si>
  <si>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</si>
  <si>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</si>
  <si>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</si>
  <si>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</si>
  <si>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</si>
  <si>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</si>
  <si>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</si>
  <si>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</si>
  <si>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</si>
  <si>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</si>
  <si>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</si>
  <si>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</si>
  <si>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</si>
  <si>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</si>
  <si>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</si>
  <si>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</si>
  <si>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</si>
  <si>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</si>
  <si>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</si>
  <si>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</si>
  <si>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</si>
  <si>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</si>
  <si>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</si>
  <si>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</si>
  <si>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</si>
  <si>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</si>
  <si>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</si>
  <si>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</si>
  <si>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</si>
  <si>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</si>
  <si>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</si>
  <si>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</si>
  <si>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</si>
  <si>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</si>
  <si>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</si>
  <si>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</si>
  <si>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</si>
  <si>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</si>
  <si>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</si>
  <si>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</si>
  <si>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</si>
  <si>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</si>
  <si>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</si>
  <si>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</si>
  <si>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</si>
  <si>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</si>
  <si>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</si>
  <si>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</si>
  <si>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</si>
  <si>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</si>
  <si>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</si>
  <si>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</si>
  <si>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</si>
  <si>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</si>
  <si>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</si>
  <si>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</si>
  <si>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</si>
  <si>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</si>
  <si>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</si>
  <si>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</si>
  <si>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</si>
  <si>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</si>
  <si>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</si>
  <si>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</si>
  <si>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</si>
  <si>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</si>
  <si>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</si>
  <si>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</si>
  <si>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</si>
  <si>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</si>
  <si>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</si>
  <si>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</si>
  <si>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</si>
  <si>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</si>
  <si>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</si>
  <si>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</si>
  <si>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</si>
  <si>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</si>
  <si>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</si>
  <si>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</si>
  <si>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</si>
  <si>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</si>
  <si>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</si>
  <si>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</si>
  <si>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</si>
  <si>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</si>
  <si>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</si>
  <si>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</si>
  <si>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</si>
  <si>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</si>
  <si>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</si>
  <si>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</si>
  <si>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</si>
  <si>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</si>
  <si>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</si>
  <si>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</si>
  <si>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</si>
  <si>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</si>
  <si>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</si>
  <si>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</si>
  <si>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</si>
  <si>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</si>
  <si>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</si>
  <si>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</si>
  <si>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</si>
  <si>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</si>
  <si>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</si>
  <si>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</si>
  <si>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</si>
  <si>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</si>
  <si>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</si>
  <si>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</si>
  <si>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</si>
  <si>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</si>
  <si>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</si>
  <si>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</si>
  <si>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</si>
  <si>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</si>
  <si>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</si>
  <si>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</si>
  <si>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</si>
  <si>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</si>
  <si>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</si>
  <si>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</si>
  <si>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</si>
  <si>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</si>
  <si>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</si>
  <si>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</si>
  <si>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</si>
  <si>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</si>
  <si>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</si>
  <si>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</si>
  <si>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</si>
  <si>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</si>
  <si>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</si>
  <si>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</si>
  <si>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</si>
  <si>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</si>
  <si>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</si>
  <si>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</si>
  <si>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</si>
  <si>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</si>
  <si>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</si>
  <si>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</si>
  <si>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</si>
  <si>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</si>
  <si>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</si>
  <si>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</si>
  <si>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</si>
  <si>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</si>
  <si>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</si>
  <si>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</si>
  <si>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</si>
  <si>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</si>
  <si>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</si>
  <si>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</si>
  <si>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</si>
  <si>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</si>
  <si>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</si>
  <si>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</si>
  <si>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</si>
  <si>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</si>
  <si>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</si>
  <si>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</si>
  <si>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</si>
  <si>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</si>
  <si>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</si>
  <si>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</si>
  <si>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</si>
  <si>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</si>
  <si>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</si>
  <si>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</si>
  <si>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</si>
  <si>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</si>
  <si>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</si>
  <si>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</si>
  <si>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</si>
  <si>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</si>
  <si>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</si>
  <si>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</si>
  <si>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</si>
  <si>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</si>
  <si>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</si>
  <si>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</si>
  <si>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</si>
  <si>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</si>
  <si>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</si>
  <si>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</si>
  <si>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</si>
  <si>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</si>
  <si>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</si>
  <si>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</si>
  <si>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</si>
  <si>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</si>
  <si>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</si>
  <si>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</si>
  <si>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</si>
  <si>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</si>
  <si>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</si>
  <si>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</si>
  <si>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</si>
  <si>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</si>
  <si>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</si>
  <si>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</si>
  <si>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</si>
  <si>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</si>
  <si>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</si>
  <si>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</si>
  <si>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</si>
  <si>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</si>
  <si>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</si>
  <si>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</si>
  <si>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</si>
  <si>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</si>
  <si>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</si>
  <si>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</si>
  <si>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</si>
  <si>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</si>
  <si>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</si>
  <si>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</si>
  <si>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</si>
  <si>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</si>
  <si>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</si>
  <si>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</si>
  <si>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</si>
  <si>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</si>
  <si>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</si>
  <si>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</si>
  <si>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</si>
  <si>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</si>
  <si>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</si>
  <si>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</si>
  <si>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</si>
  <si>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</si>
  <si>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</si>
  <si>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</si>
  <si>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</si>
  <si>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</si>
  <si>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</si>
  <si>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</si>
  <si>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</si>
  <si>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</si>
  <si>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</si>
  <si>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</si>
  <si>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</si>
  <si>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</si>
  <si>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</si>
  <si>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</si>
  <si>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</si>
  <si>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</si>
  <si>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</si>
  <si>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</si>
  <si>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</si>
  <si>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</si>
  <si>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</si>
  <si>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</si>
  <si>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</si>
  <si>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</si>
  <si>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</si>
  <si>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</si>
  <si>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</si>
  <si>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</si>
  <si>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</si>
  <si>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</si>
  <si>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</si>
  <si>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</si>
  <si>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</si>
  <si>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</si>
  <si>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</si>
  <si>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</si>
  <si>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</si>
  <si>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</si>
  <si>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</si>
  <si>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</si>
  <si>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</si>
  <si>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</si>
  <si>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</si>
  <si>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</si>
  <si>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</si>
  <si>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</si>
  <si>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</si>
  <si>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</si>
  <si>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</si>
  <si>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</si>
  <si>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</si>
  <si>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</si>
  <si>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</si>
  <si>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</si>
  <si>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</si>
  <si>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</si>
  <si>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</si>
  <si>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</si>
  <si>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</si>
  <si>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</si>
  <si>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</si>
  <si>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</si>
  <si>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</si>
  <si>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</si>
  <si>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</si>
  <si>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</si>
  <si>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</si>
  <si>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</si>
  <si>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</si>
  <si>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</si>
  <si>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</si>
  <si>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</si>
  <si>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</si>
  <si>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</si>
  <si>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</si>
  <si>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</si>
  <si>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</si>
  <si>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</si>
  <si>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</si>
  <si>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</si>
  <si>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</si>
  <si>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</si>
  <si>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</si>
  <si>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</si>
  <si>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</si>
  <si>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</si>
  <si>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</si>
  <si>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</si>
  <si>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</si>
  <si>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</si>
  <si>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</si>
  <si>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</si>
  <si>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</si>
  <si>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</si>
  <si>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</si>
  <si>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</si>
  <si>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</si>
  <si>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</si>
  <si>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</si>
  <si>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</si>
  <si>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</si>
  <si>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</si>
  <si>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</si>
  <si>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</si>
  <si>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</si>
  <si>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</si>
  <si>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</si>
  <si>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</si>
  <si>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</si>
  <si>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</si>
  <si>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</si>
  <si>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</si>
  <si>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</si>
  <si>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</si>
  <si>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</si>
  <si>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</si>
  <si>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</si>
  <si>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</si>
  <si>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</si>
  <si>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</si>
  <si>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</si>
  <si>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</si>
  <si>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</si>
  <si>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</si>
  <si>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</si>
  <si>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</si>
  <si>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</si>
  <si>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</si>
  <si>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</si>
  <si>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</si>
  <si>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</si>
  <si>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</si>
  <si>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</si>
  <si>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</si>
  <si>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</si>
  <si>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</si>
  <si>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</si>
  <si>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</si>
  <si>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</si>
  <si>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</si>
  <si>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</si>
  <si>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</si>
  <si>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</si>
  <si>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</si>
  <si>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</si>
  <si>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</si>
  <si>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</si>
  <si>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</si>
  <si>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</si>
  <si>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</si>
  <si>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</si>
  <si>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</si>
  <si>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</si>
  <si>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</si>
  <si>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</si>
  <si>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</si>
  <si>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</si>
  <si>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</si>
  <si>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</si>
  <si>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</si>
  <si>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</si>
  <si>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</si>
  <si>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</si>
  <si>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</si>
  <si>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</si>
  <si>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</si>
  <si>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</si>
  <si>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</si>
  <si>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</si>
  <si>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</si>
  <si>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</si>
  <si>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</si>
  <si>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</si>
  <si>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</si>
  <si>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</si>
  <si>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</si>
  <si>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</si>
  <si>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</si>
  <si>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</si>
  <si>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</si>
  <si>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</si>
  <si>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</si>
  <si>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</si>
  <si>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</si>
  <si>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</si>
  <si>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</si>
  <si>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</si>
  <si>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</si>
  <si>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</si>
  <si>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</si>
  <si>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</si>
  <si>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</si>
  <si>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</si>
  <si>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</si>
  <si>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</si>
  <si>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</si>
  <si>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</si>
  <si>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</si>
  <si>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</si>
  <si>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</si>
  <si>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</si>
  <si>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</si>
  <si>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</si>
  <si>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</si>
  <si>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</si>
  <si>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</si>
  <si>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</si>
  <si>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</si>
  <si>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</si>
  <si>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</si>
  <si>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</si>
  <si>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</si>
  <si>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</si>
  <si>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</si>
  <si>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</si>
  <si>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</si>
  <si>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</si>
  <si>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</si>
  <si>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</si>
  <si>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</si>
  <si>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</si>
  <si>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</si>
  <si>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</si>
  <si>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</si>
  <si>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</si>
  <si>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</si>
  <si>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</si>
  <si>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</si>
  <si>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</si>
  <si>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</si>
  <si>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</si>
  <si>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</si>
  <si>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</si>
  <si>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</si>
  <si>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</si>
  <si>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</si>
  <si>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</si>
  <si>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</si>
  <si>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</si>
  <si>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</si>
  <si>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</si>
  <si>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</si>
  <si>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</si>
  <si>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</si>
  <si>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</si>
  <si>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</si>
  <si>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</si>
  <si>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</si>
  <si>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</si>
  <si>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</si>
  <si>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</si>
  <si>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</si>
  <si>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</si>
  <si>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</si>
  <si>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</si>
  <si>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</si>
  <si>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</si>
  <si>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</si>
  <si>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</si>
  <si>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</si>
  <si>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</si>
  <si>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</si>
  <si>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</si>
  <si>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</si>
  <si>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</si>
  <si>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</si>
  <si>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</si>
  <si>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</si>
  <si>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</si>
  <si>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</si>
  <si>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</si>
  <si>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</si>
  <si>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</si>
  <si>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</si>
  <si>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</si>
  <si>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</si>
  <si>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</si>
  <si>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</si>
  <si>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</si>
  <si>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</si>
  <si>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</si>
  <si>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</si>
  <si>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</si>
  <si>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</si>
  <si>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</si>
  <si>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</si>
  <si>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</si>
  <si>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</si>
  <si>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</si>
  <si>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</si>
  <si>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</si>
  <si>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</si>
  <si>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</si>
  <si>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</si>
  <si>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</si>
  <si>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</si>
  <si>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</si>
  <si>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</si>
  <si>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</si>
  <si>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</si>
  <si>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</si>
  <si>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</si>
  <si>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</si>
  <si>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</si>
  <si>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</si>
  <si>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</si>
  <si>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</si>
  <si>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</si>
  <si>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</si>
  <si>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</si>
  <si>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</si>
  <si>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</si>
  <si>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</si>
  <si>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</si>
  <si>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</si>
  <si>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</si>
  <si>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</si>
  <si>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</si>
  <si>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</si>
  <si>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</si>
  <si>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</si>
  <si>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</si>
  <si>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</si>
  <si>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</si>
  <si>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</si>
  <si>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</si>
  <si>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</si>
  <si>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</si>
  <si>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</si>
  <si>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</si>
  <si>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</si>
  <si>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</si>
  <si>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</si>
  <si>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</si>
  <si>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</si>
  <si>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</si>
  <si>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</si>
  <si>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</si>
  <si>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</si>
  <si>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</si>
  <si>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</si>
  <si>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</si>
  <si>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</si>
  <si>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</si>
  <si>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</si>
  <si>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</si>
  <si>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</si>
  <si>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</si>
  <si>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</si>
  <si>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</si>
  <si>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</si>
  <si>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</si>
  <si>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</si>
  <si>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</si>
  <si>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</si>
  <si>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</si>
  <si>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</si>
  <si>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</si>
  <si>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</si>
  <si>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</si>
  <si>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</si>
  <si>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</si>
  <si>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</si>
  <si>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</si>
  <si>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</si>
  <si>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</si>
  <si>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</si>
  <si>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</si>
  <si>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</si>
  <si>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</si>
  <si>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</si>
  <si>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</si>
  <si>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</si>
  <si>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</si>
  <si>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</si>
  <si>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</si>
  <si>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</si>
  <si>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</si>
  <si>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</si>
  <si>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</si>
  <si>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</si>
  <si>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</si>
  <si>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</si>
  <si>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</si>
  <si>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</si>
  <si>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</si>
  <si>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</si>
  <si>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</si>
  <si>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</si>
  <si>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</si>
  <si>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</si>
  <si>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</si>
  <si>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</si>
  <si>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</si>
  <si>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</si>
  <si>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</si>
  <si>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</si>
  <si>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</si>
  <si>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</si>
  <si>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</si>
  <si>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</si>
  <si>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</si>
  <si>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</si>
  <si>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</si>
  <si>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</si>
  <si>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</si>
  <si>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</si>
  <si>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</si>
  <si>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</si>
  <si>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</si>
  <si>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</si>
  <si>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</si>
  <si>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</si>
  <si>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</si>
  <si>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</si>
  <si>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</si>
  <si>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</si>
  <si>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</si>
  <si>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</si>
  <si>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</si>
  <si>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</si>
  <si>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</si>
  <si>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</si>
  <si>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</si>
  <si>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</si>
  <si>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</si>
  <si>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</si>
  <si>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</si>
  <si>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</si>
  <si>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</si>
  <si>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</si>
  <si>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</si>
  <si>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</si>
  <si>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</si>
  <si>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</si>
  <si>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</si>
  <si>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</si>
  <si>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</si>
  <si>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</si>
  <si>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</si>
  <si>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</si>
  <si>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</si>
  <si>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</si>
  <si>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</si>
  <si>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</si>
  <si>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</si>
  <si>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</si>
  <si>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</si>
  <si>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</si>
  <si>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</si>
  <si>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</si>
  <si>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</si>
  <si>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</si>
  <si>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</si>
  <si>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</si>
  <si>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</si>
  <si>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</si>
  <si>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</si>
  <si>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</si>
  <si>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</si>
  <si>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</si>
  <si>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</si>
  <si>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</si>
  <si>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</si>
  <si>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</si>
  <si>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</si>
  <si>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</si>
  <si>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</si>
  <si>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</si>
  <si>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</si>
  <si>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</si>
  <si>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</si>
  <si>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</si>
  <si>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</si>
  <si>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</si>
  <si>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</si>
  <si>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</si>
  <si>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</si>
  <si>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</si>
  <si>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</si>
  <si>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</si>
  <si>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</si>
  <si>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</si>
  <si>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</si>
  <si>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</si>
  <si>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</si>
  <si>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</si>
  <si>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</si>
  <si>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</si>
  <si>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</si>
  <si>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</si>
  <si>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</si>
  <si>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</si>
  <si>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</si>
  <si>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</si>
  <si>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</si>
  <si>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</si>
  <si>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</si>
  <si>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</si>
  <si>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</si>
  <si>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</si>
  <si>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</si>
  <si>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</si>
  <si>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</si>
  <si>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</si>
  <si>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</si>
  <si>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</si>
  <si>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</si>
  <si>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</si>
  <si>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</si>
  <si>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</si>
  <si>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</si>
  <si>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</si>
  <si>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</si>
  <si>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</si>
  <si>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</si>
  <si>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</si>
  <si>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</si>
  <si>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</si>
  <si>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</si>
  <si>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</si>
  <si>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</si>
  <si>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</si>
  <si>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</si>
  <si>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</si>
  <si>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</si>
  <si>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</si>
  <si>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</si>
  <si>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</si>
  <si>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</si>
  <si>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</si>
  <si>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</si>
  <si>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</si>
  <si>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</si>
  <si>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</si>
  <si>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</si>
  <si>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</si>
  <si>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</si>
  <si>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</si>
  <si>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</si>
  <si>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</si>
  <si>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</si>
  <si>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</si>
  <si>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</si>
  <si>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</si>
  <si>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</si>
  <si>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</si>
  <si>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</si>
  <si>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</si>
  <si>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</si>
  <si>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</si>
  <si>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</si>
  <si>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</si>
  <si>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</si>
  <si>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</si>
  <si>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</si>
  <si>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</si>
  <si>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</si>
  <si>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</si>
  <si>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</si>
  <si>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</si>
  <si>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</si>
  <si>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</si>
  <si>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</si>
  <si>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</si>
  <si>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</si>
  <si>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</si>
  <si>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</si>
  <si>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</si>
  <si>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</si>
  <si>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</si>
  <si>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</si>
  <si>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</si>
  <si>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</si>
  <si>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</si>
  <si>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</si>
  <si>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</si>
  <si>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</si>
  <si>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</si>
  <si>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</si>
  <si>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</si>
  <si>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</si>
  <si>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</si>
  <si>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</si>
  <si>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</si>
  <si>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</si>
  <si>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</si>
  <si>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</si>
  <si>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</si>
  <si>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</si>
  <si>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</si>
  <si>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</si>
  <si>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</si>
  <si>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</si>
  <si>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</si>
  <si>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</si>
  <si>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</si>
  <si>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</si>
  <si>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</si>
  <si>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</si>
  <si>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</si>
  <si>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</si>
  <si>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</si>
  <si>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</si>
  <si>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</si>
  <si>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</si>
  <si>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</si>
  <si>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</si>
  <si>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</si>
  <si>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</si>
  <si>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</si>
  <si>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</si>
  <si>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</si>
  <si>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</si>
  <si>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</si>
  <si>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</si>
  <si>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</si>
  <si>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</si>
  <si>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</si>
  <si>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</si>
  <si>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</si>
  <si>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</si>
  <si>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</si>
  <si>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</si>
  <si>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</si>
  <si>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</si>
  <si>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</si>
  <si>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</si>
  <si>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</si>
  <si>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</si>
  <si>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</si>
  <si>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</si>
  <si>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</si>
  <si>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</si>
  <si>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</si>
  <si>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</si>
  <si>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</si>
  <si>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</si>
  <si>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</si>
  <si>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</si>
  <si>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</si>
  <si>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</si>
  <si>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</si>
  <si>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</si>
  <si>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</si>
  <si>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</si>
  <si>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</si>
  <si>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</si>
  <si>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</si>
  <si>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</si>
  <si>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</si>
  <si>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</si>
  <si>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</si>
  <si>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</si>
  <si>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</si>
  <si>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</si>
  <si>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</si>
  <si>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</si>
  <si>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</si>
  <si>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</si>
  <si>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</si>
  <si>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</si>
  <si>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</si>
  <si>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</si>
  <si>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</si>
  <si>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</si>
  <si>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</si>
  <si>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</si>
  <si>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</si>
  <si>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</si>
  <si>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</si>
  <si>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</si>
  <si>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</si>
  <si>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</si>
  <si>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</si>
  <si>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</si>
  <si>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</si>
  <si>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</si>
  <si>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</si>
  <si>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</si>
  <si>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</si>
  <si>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</si>
  <si>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</si>
  <si>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</si>
  <si>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</si>
  <si>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</si>
  <si>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</si>
  <si>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</si>
  <si>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</si>
  <si>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</si>
  <si>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</si>
  <si>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</si>
  <si>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</si>
  <si>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</si>
  <si>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</si>
  <si>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</si>
  <si>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</si>
  <si>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</si>
  <si>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</si>
  <si>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</si>
  <si>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</si>
  <si>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</si>
  <si>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</si>
  <si>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</si>
  <si>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</si>
  <si>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</si>
  <si>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</si>
  <si>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</si>
  <si>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</si>
  <si>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</si>
  <si>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</si>
  <si>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</si>
  <si>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</si>
  <si>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</si>
  <si>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</si>
  <si>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</si>
  <si>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</si>
  <si>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</si>
  <si>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</si>
  <si>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</si>
  <si>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</si>
  <si>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</si>
  <si>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</si>
  <si>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</si>
  <si>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</si>
  <si>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</si>
  <si>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</si>
  <si>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</si>
  <si>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</si>
  <si>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</si>
  <si>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</si>
  <si>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</si>
  <si>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</si>
  <si>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</si>
  <si>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</si>
  <si>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</si>
  <si>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</si>
  <si>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</si>
  <si>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</si>
  <si>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</si>
  <si>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</si>
  <si>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</si>
  <si>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</si>
  <si>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</si>
  <si>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</si>
  <si>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</si>
  <si>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</si>
  <si>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</si>
  <si>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</si>
  <si>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</si>
  <si>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</si>
  <si>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</si>
  <si>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</si>
  <si>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</si>
  <si>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</si>
  <si>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</si>
  <si>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</si>
  <si>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</si>
  <si>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</si>
  <si>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</si>
  <si>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</si>
  <si>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</si>
  <si>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</si>
  <si>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</si>
  <si>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</si>
  <si>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</si>
  <si>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</si>
  <si>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</si>
  <si>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</si>
  <si>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</si>
  <si>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</si>
  <si>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</si>
  <si>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</si>
  <si>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</si>
  <si>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</si>
  <si>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</si>
  <si>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</si>
  <si>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</si>
  <si>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</si>
  <si>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</si>
  <si>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</si>
  <si>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</si>
  <si>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</si>
  <si>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</si>
  <si>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</si>
  <si>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</si>
  <si>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</si>
  <si>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</si>
  <si>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</si>
  <si>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</si>
  <si>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</si>
  <si>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</si>
  <si>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</si>
  <si>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</si>
  <si>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</si>
  <si>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</si>
  <si>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</si>
  <si>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</si>
  <si>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</si>
  <si>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</si>
  <si>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</si>
  <si>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</si>
  <si>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</si>
  <si>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</si>
  <si>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</si>
  <si>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</si>
  <si>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</si>
  <si>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</si>
  <si>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</si>
  <si>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</si>
  <si>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</si>
  <si>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</si>
  <si>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</si>
  <si>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</si>
  <si>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</si>
  <si>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</si>
  <si>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</si>
  <si>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</si>
  <si>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</si>
  <si>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</si>
  <si>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</si>
  <si>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</si>
  <si>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</si>
  <si>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</si>
  <si>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</si>
  <si>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</si>
  <si>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</si>
  <si>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</si>
  <si>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</si>
  <si>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</si>
  <si>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</si>
  <si>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</si>
  <si>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</si>
  <si>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</si>
  <si>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</si>
  <si>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</si>
  <si>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</si>
  <si>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</si>
  <si>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</si>
  <si>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</si>
  <si>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</si>
  <si>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</si>
  <si>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</si>
  <si>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</si>
  <si>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</si>
  <si>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</si>
  <si>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</si>
  <si>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</si>
  <si>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</si>
  <si>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</si>
  <si>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</si>
  <si>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</si>
  <si>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</si>
  <si>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</si>
  <si>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</si>
  <si>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</si>
  <si>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</si>
  <si>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</si>
  <si>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</si>
  <si>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</si>
  <si>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</si>
  <si>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</si>
  <si>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</si>
  <si>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</si>
  <si>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</si>
  <si>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</si>
  <si>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</si>
  <si>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</si>
  <si>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</si>
  <si>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</si>
  <si>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</si>
  <si>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</si>
  <si>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</si>
  <si>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</si>
  <si>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</si>
  <si>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</si>
  <si>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</si>
  <si>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</si>
  <si>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</si>
  <si>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</si>
  <si>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</si>
  <si>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</si>
  <si>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</si>
  <si>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</si>
  <si>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</si>
  <si>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</si>
  <si>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</si>
  <si>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</si>
  <si>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</si>
  <si>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</si>
  <si>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</si>
  <si>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</si>
  <si>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</si>
  <si>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</si>
  <si>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</si>
  <si>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</si>
  <si>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</si>
  <si>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</si>
  <si>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</si>
  <si>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</si>
  <si>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</si>
  <si>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</si>
  <si>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</si>
  <si>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</si>
  <si>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</si>
  <si>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</si>
  <si>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</si>
  <si>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</si>
  <si>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</si>
  <si>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</si>
  <si>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</si>
  <si>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</si>
  <si>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</si>
  <si>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</si>
  <si>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</si>
  <si>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</si>
  <si>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</si>
  <si>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</si>
  <si>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</si>
  <si>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</si>
  <si>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</si>
  <si>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</si>
  <si>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</si>
  <si>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</si>
  <si>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</si>
  <si>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</si>
  <si>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</si>
  <si>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</si>
  <si>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</si>
  <si>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</si>
  <si>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</si>
  <si>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</si>
  <si>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</si>
  <si>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</si>
  <si>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</si>
  <si>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</si>
  <si>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</si>
  <si>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</si>
  <si>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</si>
  <si>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</si>
  <si>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</si>
  <si>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</si>
  <si>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</si>
  <si>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</si>
  <si>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</si>
  <si>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</si>
  <si>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</si>
  <si>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</si>
  <si>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</si>
  <si>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</si>
  <si>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</si>
  <si>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</si>
  <si>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</si>
  <si>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</si>
  <si>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</si>
  <si>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</si>
  <si>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</si>
  <si>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</si>
  <si>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</si>
  <si>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</si>
  <si>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</si>
  <si>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</si>
  <si>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</si>
  <si>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</si>
  <si>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</si>
  <si>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</si>
  <si>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</si>
  <si>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</si>
  <si>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</si>
  <si>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</si>
  <si>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</si>
  <si>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</si>
  <si>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</si>
  <si>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</si>
  <si>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</si>
  <si>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</si>
  <si>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</si>
  <si>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</si>
  <si>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</si>
  <si>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</si>
  <si>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</si>
  <si>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</si>
  <si>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</si>
  <si>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</si>
  <si>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</si>
  <si>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</si>
  <si>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</si>
  <si>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</si>
  <si>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</si>
  <si>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</si>
  <si>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</si>
  <si>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</si>
  <si>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</si>
  <si>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</si>
  <si>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</si>
  <si>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</si>
  <si>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</si>
  <si>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</si>
  <si>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</si>
  <si>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</si>
  <si>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</si>
  <si>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</si>
  <si>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</si>
  <si>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</si>
  <si>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</si>
  <si>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</si>
  <si>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</si>
  <si>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</si>
  <si>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</si>
  <si>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</si>
  <si>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</si>
  <si>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</si>
  <si>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</si>
  <si>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</si>
  <si>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</si>
  <si>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</si>
  <si>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</si>
  <si>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</si>
  <si>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</si>
  <si>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</si>
  <si>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</si>
  <si>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</si>
  <si>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</si>
  <si>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</si>
  <si>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</si>
  <si>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</si>
  <si>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</si>
  <si>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</si>
  <si>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</si>
  <si>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</si>
  <si>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</si>
  <si>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</si>
  <si>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</si>
  <si>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</si>
  <si>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</si>
  <si>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</si>
  <si>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</si>
  <si>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</si>
  <si>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</si>
  <si>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</si>
  <si>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</si>
  <si>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</si>
  <si>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</si>
  <si>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</si>
  <si>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</si>
  <si>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</si>
  <si>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</si>
  <si>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</si>
  <si>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</si>
  <si>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</si>
  <si>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</si>
  <si>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</si>
  <si>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</si>
  <si>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</si>
  <si>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</si>
  <si>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</si>
  <si>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</si>
  <si>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</si>
  <si>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</si>
  <si>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</si>
  <si>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</si>
  <si>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</si>
  <si>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</si>
  <si>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</si>
  <si>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</si>
  <si>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</si>
  <si>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</si>
  <si>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</si>
  <si>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</si>
  <si>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</si>
  <si>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</si>
  <si>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</si>
  <si>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</si>
  <si>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</si>
  <si>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</si>
  <si>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</si>
  <si>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</si>
  <si>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</si>
  <si>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</si>
  <si>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</si>
  <si>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</si>
  <si>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</si>
  <si>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</si>
  <si>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</si>
  <si>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</si>
  <si>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</si>
  <si>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</si>
  <si>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</si>
  <si>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</si>
  <si>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</si>
  <si>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</si>
  <si>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</si>
  <si>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</si>
  <si>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</si>
  <si>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</si>
  <si>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</si>
  <si>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</si>
  <si>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</si>
  <si>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</si>
  <si>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</si>
  <si>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</si>
  <si>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</si>
  <si>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</si>
  <si>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</si>
  <si>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</si>
  <si>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</si>
  <si>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</si>
  <si>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</si>
  <si>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</si>
  <si>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</si>
  <si>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</si>
  <si>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</si>
  <si>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</si>
  <si>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</si>
  <si>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</si>
  <si>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</si>
  <si>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</si>
  <si>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</si>
  <si>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</si>
  <si>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</si>
  <si>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</si>
  <si>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</si>
  <si>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</si>
  <si>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</si>
  <si>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</si>
  <si>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</si>
  <si>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</si>
  <si>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</si>
  <si>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</si>
  <si>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</si>
  <si>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</si>
  <si>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</si>
  <si>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</si>
  <si>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</si>
  <si>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</si>
  <si>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</si>
  <si>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</si>
  <si>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</si>
  <si>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</si>
  <si>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</si>
  <si>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</si>
  <si>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</si>
  <si>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</si>
  <si>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</si>
  <si>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</si>
  <si>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</si>
  <si>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</si>
  <si>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</si>
  <si>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</si>
  <si>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</si>
  <si>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</si>
  <si>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</si>
  <si>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</si>
  <si>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</si>
  <si>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</si>
  <si>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</si>
  <si>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</si>
  <si>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</si>
  <si>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</si>
  <si>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</si>
  <si>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</si>
  <si>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</si>
  <si>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</si>
  <si>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</si>
  <si>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</si>
  <si>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</si>
  <si>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</si>
  <si>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</si>
  <si>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</si>
  <si>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</si>
  <si>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</si>
  <si>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</si>
  <si>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</si>
  <si>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</si>
  <si>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</si>
  <si>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</si>
  <si>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</si>
  <si>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</si>
  <si>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</si>
  <si>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</si>
  <si>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</si>
  <si>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</si>
  <si>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</si>
  <si>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</si>
  <si>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</si>
  <si>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</si>
  <si>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</si>
  <si>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</si>
  <si>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</si>
  <si>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</si>
  <si>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</si>
  <si>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</si>
  <si>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</si>
  <si>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</si>
  <si>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</si>
  <si>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</si>
  <si>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</si>
  <si>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</si>
  <si>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</si>
  <si>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</si>
  <si>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</si>
  <si>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</si>
  <si>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</si>
  <si>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</si>
  <si>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</si>
  <si>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</si>
  <si>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</si>
  <si>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</si>
  <si>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</si>
  <si>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</si>
  <si>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</si>
  <si>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</si>
  <si>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</si>
  <si>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</si>
  <si>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</si>
  <si>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</si>
  <si>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</si>
  <si>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</si>
  <si>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</si>
  <si>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</si>
  <si>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</si>
  <si>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</si>
  <si>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</si>
  <si>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</si>
  <si>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</si>
  <si>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</si>
  <si>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</si>
  <si>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</si>
  <si>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</si>
  <si>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</si>
  <si>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</si>
  <si>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</si>
  <si>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</si>
  <si>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</si>
  <si>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</si>
  <si>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</si>
  <si>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</si>
  <si>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</si>
  <si>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</si>
  <si>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</si>
  <si>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</si>
  <si>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</si>
  <si>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</si>
  <si>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</si>
  <si>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</si>
  <si>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</si>
  <si>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</si>
  <si>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</si>
  <si>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</si>
  <si>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</si>
  <si>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</si>
  <si>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</si>
  <si>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</si>
  <si>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</si>
  <si>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</si>
  <si>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</si>
  <si>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</si>
  <si>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</si>
  <si>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</si>
  <si>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</si>
  <si>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</si>
  <si>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</si>
  <si>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</si>
  <si>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</si>
  <si>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</si>
  <si>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</si>
  <si>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</si>
  <si>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</si>
  <si>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</si>
  <si>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</si>
  <si>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</si>
  <si>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</si>
  <si>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</si>
  <si>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</si>
  <si>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</si>
  <si>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</si>
  <si>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</si>
  <si>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</si>
  <si>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</si>
  <si>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</si>
  <si>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</si>
  <si>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</si>
  <si>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</si>
  <si>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</si>
  <si>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</si>
  <si>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</si>
  <si>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</si>
  <si>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</si>
  <si>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</si>
  <si>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</si>
  <si>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</si>
  <si>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</si>
  <si>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</si>
  <si>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</si>
  <si>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</si>
  <si>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</si>
  <si>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</si>
  <si>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</si>
  <si>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</si>
  <si>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</si>
  <si>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</si>
  <si>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</si>
  <si>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</si>
  <si>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</si>
  <si>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</si>
  <si>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</si>
  <si>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</si>
  <si>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</si>
  <si>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</si>
  <si>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</si>
  <si>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</si>
  <si>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</si>
  <si>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</si>
  <si>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</si>
  <si>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</si>
  <si>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</si>
  <si>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</si>
  <si>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</si>
  <si>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</si>
  <si>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</si>
  <si>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</si>
  <si>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</si>
  <si>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</si>
  <si>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</si>
  <si>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</si>
  <si>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</si>
  <si>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</si>
  <si>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</si>
  <si>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</si>
  <si>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</si>
  <si>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</si>
  <si>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</si>
  <si>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</si>
  <si>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</si>
  <si>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</si>
  <si>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</si>
  <si>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</si>
  <si>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</si>
  <si>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</si>
  <si>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</si>
  <si>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</si>
  <si>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</si>
  <si>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</si>
  <si>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</si>
  <si>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</si>
  <si>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</si>
  <si>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</si>
  <si>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</si>
  <si>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</si>
  <si>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</si>
  <si>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</si>
  <si>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</si>
  <si>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</si>
  <si>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</si>
  <si>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</si>
  <si>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</si>
  <si>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</si>
  <si>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</si>
  <si>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</si>
  <si>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</si>
  <si>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</si>
  <si>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</si>
  <si>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</si>
  <si>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</si>
  <si>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</si>
  <si>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</si>
  <si>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</si>
  <si>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</si>
  <si>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</si>
  <si>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</si>
  <si>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</si>
  <si>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</si>
  <si>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</si>
  <si>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</si>
  <si>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</si>
  <si>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</si>
  <si>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</si>
  <si>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</si>
  <si>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</si>
  <si>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</si>
  <si>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</si>
  <si>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</si>
  <si>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</si>
  <si>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</si>
  <si>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</si>
  <si>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</si>
  <si>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</si>
  <si>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</si>
  <si>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</si>
  <si>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</si>
  <si>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</si>
  <si>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</si>
  <si>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</si>
  <si>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</si>
  <si>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</si>
  <si>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</si>
  <si>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</si>
  <si>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</si>
  <si>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</si>
  <si>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</si>
  <si>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</si>
  <si>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</si>
  <si>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</si>
  <si>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</si>
  <si>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</si>
  <si>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</si>
  <si>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</si>
  <si>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</si>
  <si>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</si>
  <si>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</si>
  <si>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</si>
  <si>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</si>
  <si>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</si>
  <si>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</si>
  <si>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</si>
  <si>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</si>
  <si>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</si>
  <si>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</si>
  <si>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</si>
  <si>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</si>
  <si>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</si>
  <si>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</si>
  <si>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</si>
  <si>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</si>
  <si>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</si>
  <si>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</si>
  <si>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</si>
  <si>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</si>
  <si>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</si>
  <si>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</si>
  <si>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</si>
  <si>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</si>
  <si>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</si>
  <si>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</si>
  <si>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</si>
  <si>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</si>
  <si>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</si>
  <si>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</si>
  <si>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</si>
  <si>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</si>
  <si>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</si>
  <si>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</si>
  <si>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</si>
  <si>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</si>
  <si>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</si>
  <si>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</si>
  <si>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</si>
  <si>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</si>
  <si>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</si>
  <si>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</si>
  <si>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</si>
  <si>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</si>
  <si>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</si>
  <si>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</si>
  <si>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</si>
  <si>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</si>
  <si>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</si>
  <si>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</si>
  <si>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</si>
  <si>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</si>
  <si>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</si>
  <si>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</si>
  <si>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</si>
  <si>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</si>
  <si>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</si>
  <si>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</si>
  <si>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</si>
  <si>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</si>
  <si>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</si>
  <si>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</si>
  <si>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</si>
  <si>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</si>
  <si>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</si>
  <si>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</si>
  <si>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</si>
  <si>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</si>
  <si>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</si>
  <si>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</si>
  <si>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</si>
  <si>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</si>
  <si>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</si>
  <si>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</si>
  <si>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</si>
  <si>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</si>
  <si>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</si>
  <si>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</si>
  <si>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</si>
  <si>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</si>
  <si>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</si>
  <si>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</si>
  <si>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</si>
  <si>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</si>
  <si>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</si>
  <si>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</si>
  <si>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</si>
  <si>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</si>
  <si>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</si>
  <si>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</si>
  <si>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</si>
  <si>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</si>
  <si>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</si>
  <si>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</si>
  <si>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</si>
  <si>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</si>
  <si>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</si>
  <si>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</si>
  <si>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</si>
  <si>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</si>
  <si>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</si>
  <si>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</si>
  <si>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</si>
  <si>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</si>
  <si>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</si>
  <si>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</si>
  <si>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</si>
  <si>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</si>
  <si>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</si>
  <si>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</si>
  <si>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</si>
  <si>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</si>
  <si>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</si>
  <si>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</si>
  <si>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</si>
  <si>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</si>
  <si>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</si>
  <si>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</si>
  <si>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</si>
  <si>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</si>
  <si>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</si>
  <si>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</si>
  <si>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</si>
  <si>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</si>
  <si>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</si>
  <si>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</si>
  <si>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</si>
  <si>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</si>
  <si>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</si>
  <si>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</si>
  <si>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</si>
  <si>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</si>
  <si>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</si>
  <si>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</si>
  <si>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</si>
  <si>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</si>
  <si>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</si>
  <si>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</si>
  <si>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</si>
  <si>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</si>
  <si>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</si>
  <si>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</si>
  <si>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</si>
  <si>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</si>
  <si>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</si>
  <si>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</si>
  <si>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</si>
  <si>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</si>
  <si>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</si>
  <si>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</si>
  <si>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</si>
  <si>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</si>
  <si>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</si>
  <si>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</si>
  <si>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</si>
  <si>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</si>
  <si>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</si>
  <si>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</si>
  <si>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</si>
  <si>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</si>
  <si>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</si>
  <si>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</si>
  <si>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</si>
  <si>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</si>
  <si>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</si>
  <si>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</si>
  <si>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</si>
  <si>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</si>
  <si>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</si>
  <si>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</si>
  <si>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</si>
  <si>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</si>
  <si>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</si>
  <si>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</si>
  <si>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</si>
  <si>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</si>
  <si>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</si>
  <si>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</si>
  <si>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</si>
  <si>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</si>
  <si>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</si>
  <si>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</si>
  <si>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</si>
  <si>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</si>
  <si>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</si>
  <si>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</si>
  <si>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</si>
  <si>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</si>
  <si>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</si>
  <si>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</si>
  <si>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</si>
  <si>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</si>
  <si>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</si>
  <si>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</si>
  <si>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</si>
  <si>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</si>
  <si>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</si>
  <si>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</si>
  <si>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</si>
  <si>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</si>
  <si>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</si>
  <si>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</si>
  <si>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</si>
  <si>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</si>
  <si>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</si>
  <si>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</si>
  <si>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</si>
  <si>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</si>
  <si>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</si>
  <si>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</si>
  <si>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</si>
  <si>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</si>
  <si>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</si>
  <si>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</si>
  <si>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</si>
  <si>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</si>
  <si>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</si>
  <si>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</si>
  <si>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</si>
  <si>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</si>
  <si>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</si>
  <si>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</si>
  <si>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</si>
  <si>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</si>
  <si>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</si>
  <si>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</si>
  <si>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</si>
  <si>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</si>
  <si>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</si>
  <si>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</si>
  <si>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</si>
  <si>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</si>
  <si>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</si>
  <si>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</si>
  <si>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</si>
  <si>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</si>
  <si>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</si>
  <si>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</si>
  <si>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</si>
  <si>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</si>
  <si>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</si>
  <si>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</si>
  <si>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</si>
  <si>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</si>
  <si>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</si>
  <si>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</si>
  <si>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</si>
  <si>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</si>
  <si>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</si>
  <si>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</si>
  <si>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</si>
  <si>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</si>
  <si>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</si>
  <si>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</si>
  <si>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</si>
  <si>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</si>
  <si>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</si>
  <si>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</si>
  <si>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</si>
  <si>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</si>
  <si>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</si>
  <si>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</si>
  <si>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</si>
  <si>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</si>
  <si>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</si>
  <si>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</si>
  <si>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</si>
  <si>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</si>
  <si>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</si>
  <si>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</si>
  <si>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</si>
  <si>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</si>
  <si>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</si>
  <si>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</si>
  <si>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</si>
  <si>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</si>
  <si>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</si>
  <si>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</si>
  <si>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</si>
  <si>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</si>
  <si>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</si>
  <si>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</si>
  <si>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</si>
  <si>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</si>
  <si>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</si>
  <si>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</si>
  <si>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</si>
  <si>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</si>
  <si>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</si>
  <si>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</si>
  <si>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</si>
  <si>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</si>
  <si>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</si>
  <si>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</si>
  <si>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</si>
  <si>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</si>
  <si>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</si>
  <si>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</si>
  <si>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</si>
  <si>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</si>
  <si>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</si>
  <si>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</si>
  <si>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</si>
  <si>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</si>
  <si>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</si>
  <si>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</si>
  <si>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</si>
  <si>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</si>
  <si>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</si>
  <si>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</si>
  <si>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</si>
  <si>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</si>
  <si>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</si>
  <si>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</si>
  <si>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</si>
  <si>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</si>
  <si>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</si>
  <si>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</si>
  <si>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</si>
  <si>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</si>
  <si>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</si>
  <si>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</si>
  <si>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</si>
  <si>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</si>
  <si>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</si>
  <si>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</si>
  <si>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</si>
  <si>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</si>
  <si>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</si>
  <si>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</si>
  <si>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</si>
  <si>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</si>
  <si>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</si>
  <si>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</si>
  <si>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</si>
  <si>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</si>
  <si>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</si>
  <si>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</si>
  <si>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</si>
  <si>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</si>
  <si>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</si>
  <si>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</si>
  <si>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</si>
  <si>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</si>
  <si>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</si>
  <si>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</si>
  <si>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</si>
  <si>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</si>
  <si>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</si>
  <si>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</si>
  <si>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</si>
  <si>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</si>
  <si>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</si>
  <si>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</si>
  <si>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</si>
  <si>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</si>
  <si>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</si>
  <si>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</si>
  <si>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</si>
  <si>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</si>
  <si>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</si>
  <si>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</si>
  <si>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</si>
  <si>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</si>
  <si>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</si>
  <si>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</si>
  <si>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</si>
  <si>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</si>
  <si>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</si>
  <si>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</si>
  <si>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</si>
  <si>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</si>
  <si>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</si>
  <si>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</si>
  <si>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</si>
  <si>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</si>
  <si>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</si>
  <si>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</si>
  <si>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</si>
  <si>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</si>
  <si>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</si>
  <si>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</si>
  <si>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</si>
  <si>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</si>
  <si>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</si>
  <si>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</si>
  <si>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</si>
  <si>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</si>
  <si>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</si>
  <si>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</si>
  <si>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</si>
  <si>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</si>
  <si>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</si>
  <si>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</si>
  <si>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</si>
  <si>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</si>
  <si>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</si>
  <si>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</si>
  <si>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</si>
  <si>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</si>
  <si>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</si>
  <si>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</si>
  <si>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</si>
  <si>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</si>
  <si>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</si>
  <si>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</si>
  <si>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</si>
  <si>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</si>
  <si>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</si>
  <si>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</si>
  <si>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</si>
  <si>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</si>
  <si>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</si>
  <si>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</si>
  <si>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</si>
  <si>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</si>
  <si>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</si>
  <si>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</si>
  <si>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</si>
  <si>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</si>
  <si>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</si>
  <si>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</si>
  <si>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</si>
  <si>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</si>
  <si>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</si>
  <si>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</si>
  <si>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</si>
  <si>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</si>
  <si>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</si>
  <si>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</si>
  <si>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</si>
  <si>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</si>
  <si>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</si>
  <si>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</si>
  <si>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</si>
  <si>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</si>
  <si>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</si>
  <si>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</si>
  <si>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</si>
  <si>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</si>
  <si>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</si>
  <si>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</si>
  <si>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</si>
  <si>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</si>
  <si>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</si>
  <si>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</si>
  <si>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</si>
  <si>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</si>
  <si>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</si>
  <si>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</si>
  <si>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</si>
  <si>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</si>
  <si>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</si>
  <si>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</si>
  <si>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</si>
  <si>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</si>
  <si>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</si>
  <si>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</si>
  <si>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</si>
  <si>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</si>
  <si>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</si>
  <si>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</si>
  <si>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</si>
  <si>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</si>
  <si>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</si>
  <si>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</si>
  <si>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</si>
  <si>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</si>
  <si>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</si>
  <si>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</si>
  <si>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</si>
  <si>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</si>
  <si>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</si>
  <si>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</si>
  <si>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</si>
  <si>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</si>
  <si>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</si>
  <si>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</si>
  <si>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</si>
  <si>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</si>
  <si>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</si>
  <si>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</si>
  <si>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</si>
  <si>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</si>
  <si>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</si>
  <si>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</si>
  <si>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</si>
  <si>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</si>
  <si>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</si>
  <si>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</si>
  <si>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</si>
  <si>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</si>
  <si>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</si>
  <si>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</si>
  <si>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</si>
  <si>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</si>
  <si>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</si>
  <si>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</si>
  <si>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</si>
  <si>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</si>
  <si>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</si>
  <si>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</si>
  <si>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</si>
  <si>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</si>
  <si>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</si>
  <si>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</si>
  <si>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</si>
  <si>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</si>
  <si>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</si>
  <si>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</si>
  <si>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</si>
  <si>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</si>
  <si>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</si>
  <si>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</si>
  <si>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</si>
  <si>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</si>
  <si>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</si>
  <si>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</si>
  <si>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</si>
  <si>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</si>
  <si>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</si>
  <si>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</si>
  <si>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</si>
  <si>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</si>
  <si>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</si>
  <si>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</si>
  <si>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</si>
  <si>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</si>
  <si>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</si>
  <si>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</si>
  <si>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</si>
  <si>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</si>
  <si>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</si>
  <si>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</si>
  <si>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</si>
  <si>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</si>
  <si>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</si>
  <si>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</si>
  <si>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</si>
  <si>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</si>
  <si>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</si>
  <si>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</si>
  <si>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</si>
  <si>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</si>
  <si>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</si>
  <si>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</si>
  <si>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</si>
  <si>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</si>
  <si>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</si>
  <si>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</si>
  <si>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</si>
  <si>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</si>
  <si>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</si>
  <si>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</si>
  <si>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</si>
  <si>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</si>
  <si>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</si>
  <si>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</si>
  <si>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</si>
  <si>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</si>
  <si>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</si>
  <si>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</si>
  <si>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</si>
  <si>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</si>
  <si>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</si>
  <si>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</si>
  <si>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</si>
  <si>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</si>
  <si>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</si>
  <si>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</si>
  <si>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</si>
  <si>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</si>
  <si>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</si>
  <si>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</si>
  <si>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</si>
  <si>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</si>
  <si>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</si>
  <si>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</si>
  <si>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</si>
  <si>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</si>
  <si>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</si>
  <si>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</si>
  <si>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</si>
  <si>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</si>
  <si>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</si>
  <si>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</si>
  <si>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</si>
  <si>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</si>
  <si>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</si>
  <si>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</si>
  <si>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</si>
  <si>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</si>
  <si>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</si>
  <si>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</si>
  <si>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</si>
  <si>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</si>
  <si>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</si>
  <si>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</si>
  <si>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</si>
  <si>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</si>
  <si>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</si>
  <si>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</si>
  <si>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</si>
  <si>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</si>
  <si>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</si>
  <si>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</si>
  <si>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</si>
  <si>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</si>
  <si>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</si>
  <si>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</si>
  <si>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</si>
  <si>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</si>
  <si>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</si>
  <si>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</si>
  <si>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</si>
  <si>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</si>
  <si>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</si>
  <si>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</si>
  <si>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</si>
  <si>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</si>
  <si>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</si>
  <si>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</si>
  <si>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</si>
  <si>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</si>
  <si>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</si>
  <si>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</si>
  <si>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</si>
  <si>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</si>
  <si>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</si>
  <si>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</si>
  <si>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</si>
  <si>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</si>
  <si>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</si>
  <si>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</si>
  <si>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</si>
  <si>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</si>
  <si>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</si>
  <si>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</si>
  <si>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</si>
  <si>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</si>
  <si>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</si>
  <si>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</si>
  <si>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</si>
  <si>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</si>
  <si>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</si>
  <si>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</si>
  <si>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</si>
  <si>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</si>
  <si>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</si>
  <si>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</si>
  <si>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</si>
  <si>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</si>
  <si>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</si>
  <si>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</si>
  <si>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</si>
  <si>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</si>
  <si>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</si>
  <si>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</si>
  <si>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</si>
  <si>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</si>
  <si>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</si>
  <si>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</si>
  <si>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</si>
  <si>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</si>
  <si>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</si>
  <si>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</si>
  <si>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</si>
  <si>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</si>
  <si>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</si>
  <si>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</si>
  <si>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</si>
  <si>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</si>
  <si>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</si>
  <si>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</si>
  <si>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</si>
  <si>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</si>
  <si>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</si>
  <si>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</si>
  <si>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</si>
  <si>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</si>
  <si>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</si>
  <si>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</si>
  <si>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</si>
  <si>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</si>
  <si>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</si>
  <si>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</si>
  <si>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</si>
  <si>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</si>
  <si>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</si>
  <si>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</si>
  <si>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</si>
  <si>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</si>
  <si>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</si>
  <si>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</si>
  <si>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</si>
  <si>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</si>
  <si>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</si>
  <si>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</si>
  <si>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</si>
  <si>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</si>
  <si>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</si>
  <si>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</si>
  <si>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</si>
  <si>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</si>
  <si>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</si>
  <si>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</si>
  <si>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</si>
  <si>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</si>
  <si>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</si>
  <si>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</si>
  <si>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</si>
  <si>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</si>
  <si>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</si>
  <si>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</si>
  <si>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</si>
  <si>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</si>
  <si>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</si>
  <si>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</si>
  <si>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</si>
  <si>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</si>
  <si>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</si>
  <si>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</si>
  <si>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</si>
  <si>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</si>
  <si>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</si>
  <si>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</si>
  <si>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</si>
  <si>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</si>
  <si>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</si>
  <si>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</si>
  <si>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</si>
  <si>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</si>
  <si>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</si>
  <si>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</si>
  <si>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</si>
  <si>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</si>
  <si>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</si>
  <si>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</si>
  <si>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</si>
  <si>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</si>
  <si>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</si>
  <si>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</si>
  <si>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</si>
  <si>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</si>
  <si>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</si>
  <si>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</si>
  <si>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</si>
  <si>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</si>
  <si>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</si>
  <si>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</si>
  <si>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</si>
  <si>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</si>
  <si>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</si>
  <si>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</si>
  <si>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</si>
  <si>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</si>
  <si>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</si>
  <si>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</si>
  <si>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</si>
  <si>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</si>
  <si>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</si>
  <si>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</si>
  <si>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</si>
  <si>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</si>
  <si>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</si>
  <si>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</si>
  <si>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</si>
  <si>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</si>
  <si>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</si>
  <si>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</si>
  <si>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</si>
  <si>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</si>
  <si>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</si>
  <si>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</si>
  <si>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</si>
  <si>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</si>
  <si>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</si>
  <si>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</si>
  <si>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</si>
  <si>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</si>
  <si>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</si>
  <si>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</si>
  <si>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</si>
  <si>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</si>
  <si>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</si>
  <si>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</si>
  <si>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</si>
  <si>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</si>
  <si>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</si>
  <si>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</si>
  <si>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</si>
  <si>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</si>
  <si>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</si>
  <si>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</si>
  <si>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</si>
  <si>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</si>
  <si>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</si>
  <si>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</si>
  <si>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</si>
  <si>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</si>
  <si>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</si>
  <si>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</si>
  <si>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</si>
  <si>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</si>
  <si>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</si>
  <si>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</si>
  <si>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</si>
  <si>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</si>
  <si>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</si>
  <si>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</si>
  <si>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</si>
  <si>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</si>
  <si>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</si>
  <si>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</si>
  <si>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</si>
  <si>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</si>
  <si>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</si>
  <si>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</si>
  <si>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</si>
  <si>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</si>
  <si>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</si>
  <si>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</si>
  <si>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</si>
  <si>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</si>
  <si>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</si>
  <si>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</si>
  <si>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</si>
  <si>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</si>
  <si>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</si>
  <si>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</si>
  <si>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</si>
  <si>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</si>
  <si>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</si>
  <si>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</si>
  <si>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</si>
  <si>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</si>
  <si>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</si>
  <si>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</si>
  <si>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</si>
  <si>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</si>
  <si>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</si>
  <si>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</si>
  <si>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</si>
  <si>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</si>
  <si>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</si>
  <si>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</si>
  <si>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</si>
  <si>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</si>
  <si>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</si>
  <si>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</si>
  <si>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</si>
  <si>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</si>
  <si>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</si>
  <si>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</si>
  <si>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</si>
  <si>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</si>
  <si>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</si>
  <si>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</si>
  <si>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</si>
  <si>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</si>
  <si>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</si>
  <si>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</si>
  <si>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</si>
  <si>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</si>
  <si>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</si>
  <si>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</si>
  <si>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</si>
  <si>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</si>
  <si>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</si>
  <si>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</si>
  <si>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</si>
  <si>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</si>
  <si>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</si>
  <si>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</si>
  <si>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</si>
  <si>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</si>
  <si>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</si>
  <si>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</si>
  <si>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</si>
  <si>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</si>
  <si>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</si>
  <si>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</si>
  <si>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</si>
  <si>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</si>
  <si>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</si>
  <si>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</si>
  <si>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</si>
  <si>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</si>
  <si>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</si>
  <si>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</si>
  <si>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</si>
  <si>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</si>
  <si>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</si>
  <si>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</si>
  <si>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</si>
  <si>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</si>
  <si>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</si>
  <si>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</si>
  <si>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</si>
  <si>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</si>
  <si>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</si>
  <si>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</si>
  <si>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</si>
  <si>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</si>
  <si>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</si>
  <si>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</si>
  <si>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</si>
  <si>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</si>
  <si>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</si>
  <si>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</si>
  <si>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</si>
  <si>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</si>
  <si>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</si>
  <si>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</si>
  <si>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</si>
  <si>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</si>
  <si>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</si>
  <si>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</si>
  <si>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</si>
  <si>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</si>
  <si>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</si>
  <si>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</si>
  <si>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</si>
  <si>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</si>
  <si>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</si>
  <si>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</si>
  <si>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</si>
  <si>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</si>
  <si>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</si>
  <si>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</si>
  <si>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</si>
  <si>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</si>
  <si>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</si>
  <si>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</si>
  <si>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</si>
  <si>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</si>
  <si>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</si>
  <si>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</si>
  <si>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</si>
  <si>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</si>
  <si>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</si>
  <si>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</si>
  <si>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</si>
  <si>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</si>
  <si>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</si>
  <si>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</si>
  <si>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</si>
  <si>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</si>
  <si>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</si>
  <si>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</si>
  <si>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</si>
  <si>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</si>
  <si>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</si>
  <si>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</si>
  <si>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</si>
  <si>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</si>
  <si>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</si>
  <si>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</si>
  <si>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</si>
  <si>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</si>
  <si>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</si>
  <si>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</si>
  <si>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</si>
  <si>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</si>
  <si>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</si>
  <si>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</si>
  <si>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</si>
  <si>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</si>
  <si>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</si>
  <si>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</si>
  <si>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</si>
  <si>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</si>
  <si>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</si>
  <si>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</si>
  <si>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</si>
  <si>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</si>
  <si>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</si>
  <si>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</si>
  <si>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</si>
  <si>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</si>
  <si>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</si>
  <si>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</si>
  <si>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</si>
  <si>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</si>
  <si>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</si>
  <si>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</si>
  <si>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</si>
  <si>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</si>
  <si>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</si>
  <si>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</si>
  <si>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</si>
  <si>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</si>
  <si>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</si>
  <si>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</si>
  <si>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</si>
  <si>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</si>
  <si>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</si>
  <si>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</si>
  <si>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</si>
  <si>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</si>
  <si>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</si>
  <si>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</si>
  <si>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</si>
  <si>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</si>
  <si>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</si>
  <si>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</si>
  <si>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</si>
  <si>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</si>
  <si>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</si>
  <si>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</si>
  <si>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</si>
  <si>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</si>
  <si>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</si>
  <si>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</si>
  <si>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</si>
  <si>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</si>
  <si>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</si>
  <si>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</si>
  <si>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</si>
  <si>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</si>
  <si>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</si>
  <si>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</si>
  <si>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</si>
  <si>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</si>
  <si>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</si>
  <si>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</si>
  <si>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</si>
  <si>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</si>
  <si>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</si>
  <si>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</si>
  <si>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</si>
  <si>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</si>
  <si>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</si>
  <si>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</si>
  <si>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</si>
  <si>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</si>
  <si>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</si>
  <si>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</si>
  <si>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</si>
  <si>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</si>
  <si>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</si>
  <si>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</si>
  <si>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</si>
  <si>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</si>
  <si>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</si>
  <si>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</si>
  <si>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</si>
  <si>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</si>
  <si>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</si>
  <si>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</si>
  <si>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</si>
  <si>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</si>
  <si>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</si>
  <si>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</si>
  <si>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</si>
  <si>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</si>
  <si>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</si>
  <si>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</si>
  <si>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</si>
  <si>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</si>
  <si>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</si>
  <si>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</si>
  <si>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</si>
  <si>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</si>
  <si>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</si>
  <si>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</si>
  <si>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</si>
  <si>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</si>
  <si>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</si>
  <si>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</si>
  <si>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</si>
  <si>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</si>
  <si>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</si>
  <si>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</si>
  <si>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</si>
  <si>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</si>
  <si>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</si>
  <si>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</si>
  <si>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</si>
  <si>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</si>
  <si>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</si>
  <si>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</si>
  <si>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</si>
  <si>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</si>
  <si>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</si>
  <si>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</si>
  <si>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</si>
  <si>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</si>
  <si>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</si>
  <si>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</si>
  <si>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</si>
  <si>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</si>
  <si>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</si>
  <si>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</si>
  <si>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</si>
  <si>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</si>
  <si>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</si>
  <si>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</si>
  <si>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</si>
  <si>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</si>
  <si>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</si>
  <si>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</si>
  <si>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</si>
  <si>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</si>
  <si>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</si>
  <si>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</si>
  <si>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</si>
  <si>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</si>
  <si>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</si>
  <si>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</si>
  <si>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</si>
  <si>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</si>
  <si>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</si>
  <si>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</si>
  <si>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</si>
  <si>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</si>
  <si>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</si>
  <si>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</si>
  <si>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</si>
  <si>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</si>
  <si>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</si>
  <si>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</si>
  <si>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</si>
  <si>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</si>
  <si>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</si>
  <si>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</si>
  <si>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</si>
  <si>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</si>
  <si>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</si>
  <si>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</si>
  <si>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</si>
  <si>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</si>
  <si>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</si>
  <si>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</si>
  <si>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</si>
  <si>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</si>
  <si>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</si>
  <si>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</si>
  <si>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</si>
  <si>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</si>
  <si>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</si>
  <si>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</si>
  <si>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</si>
  <si>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</si>
  <si>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</si>
  <si>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</si>
  <si>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</si>
  <si>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</si>
  <si>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</si>
  <si>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</si>
  <si>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</si>
  <si>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</si>
  <si>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</si>
  <si>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</si>
  <si>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</si>
  <si>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</si>
  <si>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</si>
  <si>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</si>
  <si>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</si>
  <si>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</si>
  <si>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</si>
  <si>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</si>
  <si>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</si>
  <si>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</si>
  <si>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</si>
  <si>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</si>
  <si>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</si>
  <si>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</si>
  <si>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</si>
  <si>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</si>
  <si>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</si>
  <si>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</si>
  <si>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</si>
  <si>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</si>
  <si>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</si>
  <si>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</si>
  <si>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</si>
  <si>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</si>
  <si>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</si>
  <si>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</si>
  <si>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</si>
  <si>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</si>
  <si>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</si>
  <si>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</si>
  <si>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</si>
  <si>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</si>
  <si>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</si>
  <si>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</si>
  <si>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</si>
  <si>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</si>
  <si>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</si>
  <si>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</si>
  <si>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</si>
  <si>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</si>
  <si>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</si>
  <si>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</si>
  <si>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</si>
  <si>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</si>
  <si>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</si>
  <si>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</si>
  <si>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</si>
  <si>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</si>
  <si>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</si>
  <si>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</si>
  <si>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</si>
  <si>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</si>
  <si>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</si>
  <si>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</si>
  <si>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</si>
  <si>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</si>
  <si>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</si>
  <si>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</si>
  <si>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</si>
  <si>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</si>
  <si>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</si>
  <si>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</si>
  <si>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</si>
  <si>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</si>
  <si>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</si>
  <si>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</si>
  <si>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</si>
  <si>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</si>
  <si>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</si>
  <si>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</si>
  <si>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</si>
  <si>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</si>
  <si>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</si>
  <si>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</si>
  <si>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</si>
  <si>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</si>
  <si>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</si>
  <si>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</si>
  <si>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</si>
  <si>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</si>
  <si>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</si>
  <si>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</si>
  <si>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</si>
  <si>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</si>
  <si>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</si>
  <si>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</si>
  <si>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</si>
  <si>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</si>
  <si>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</si>
  <si>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</si>
  <si>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</si>
  <si>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</si>
  <si>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</si>
  <si>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</si>
  <si>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</si>
  <si>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</si>
  <si>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</si>
  <si>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</si>
  <si>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</si>
  <si>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</si>
  <si>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</si>
  <si>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</si>
  <si>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</si>
  <si>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</si>
  <si>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</si>
  <si>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</si>
  <si>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</si>
  <si>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</si>
  <si>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</si>
  <si>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</si>
  <si>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</si>
  <si>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</si>
  <si>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</si>
  <si>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</si>
  <si>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</si>
  <si>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</si>
  <si>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</si>
  <si>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</si>
  <si>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</si>
  <si>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</si>
  <si>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</si>
  <si>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</si>
  <si>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</si>
  <si>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</si>
  <si>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</si>
  <si>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</si>
  <si>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</si>
  <si>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</si>
  <si>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</si>
  <si>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</si>
  <si>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</si>
  <si>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</si>
  <si>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</si>
  <si>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</si>
  <si>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</si>
  <si>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</si>
  <si>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</si>
  <si>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</si>
  <si>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</si>
  <si>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</si>
  <si>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</si>
  <si>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</si>
  <si>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</si>
  <si>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</si>
  <si>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</si>
  <si>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</si>
  <si>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</si>
  <si>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</si>
  <si>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</si>
  <si>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</si>
  <si>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</si>
  <si>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</si>
  <si>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</si>
  <si>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</si>
  <si>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</si>
  <si>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</si>
  <si>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</si>
  <si>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</si>
  <si>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</si>
  <si>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</si>
  <si>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</si>
  <si>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</si>
  <si>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</si>
  <si>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</si>
  <si>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</si>
  <si>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</si>
  <si>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</si>
  <si>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</si>
  <si>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</si>
  <si>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</si>
  <si>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</si>
  <si>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</si>
  <si>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</si>
  <si>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</si>
  <si>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</si>
  <si>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</si>
  <si>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</si>
  <si>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</si>
  <si>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</si>
  <si>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</si>
  <si>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</si>
  <si>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</si>
  <si>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</si>
  <si>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</si>
  <si>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</si>
  <si>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</si>
  <si>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</si>
  <si>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</si>
  <si>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</si>
  <si>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</si>
  <si>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</si>
  <si>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</si>
  <si>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</si>
  <si>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</si>
  <si>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</si>
  <si>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</si>
  <si>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</si>
  <si>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</si>
  <si>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</si>
  <si>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</si>
  <si>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</si>
  <si>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</si>
  <si>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</si>
  <si>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</si>
  <si>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</si>
  <si>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</si>
  <si>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</si>
  <si>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</si>
  <si>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</si>
  <si>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</si>
  <si>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</si>
  <si>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</si>
  <si>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</si>
  <si>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</si>
  <si>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</si>
  <si>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</si>
  <si>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</si>
  <si>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</si>
  <si>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</si>
  <si>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</si>
  <si>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</si>
  <si>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</si>
  <si>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</si>
  <si>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</si>
  <si>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</si>
  <si>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</si>
  <si>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</si>
  <si>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</si>
  <si>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</si>
  <si>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</si>
  <si>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</si>
  <si>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</si>
  <si>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</si>
  <si>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</si>
  <si>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</si>
  <si>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</si>
  <si>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</si>
  <si>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</si>
  <si>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</si>
  <si>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</si>
  <si>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</si>
  <si>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</si>
  <si>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</si>
  <si>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</si>
  <si>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</si>
  <si>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</si>
  <si>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</si>
  <si>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</si>
  <si>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</si>
  <si>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</si>
  <si>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</si>
  <si>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</si>
  <si>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</si>
  <si>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</si>
  <si>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</si>
  <si>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</si>
  <si>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</si>
  <si>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</si>
  <si>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</si>
  <si>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</si>
  <si>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</si>
  <si>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</si>
  <si>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</si>
  <si>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</si>
  <si>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</si>
  <si>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</si>
  <si>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</si>
  <si>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</si>
  <si>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</si>
  <si>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</si>
  <si>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</si>
  <si>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</si>
  <si>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</si>
  <si>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</si>
  <si>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</si>
  <si>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</si>
  <si>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</si>
  <si>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</si>
  <si>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</si>
  <si>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</si>
  <si>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</si>
  <si>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</si>
  <si>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</si>
  <si>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</si>
  <si>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</si>
  <si>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</si>
  <si>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</si>
  <si>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</si>
  <si>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</si>
  <si>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</si>
  <si>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</si>
  <si>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</si>
  <si>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</si>
  <si>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</si>
  <si>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</si>
  <si>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</si>
  <si>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</si>
  <si>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</si>
  <si>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</si>
  <si>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</si>
  <si>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</si>
  <si>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</si>
  <si>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</si>
  <si>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</si>
  <si>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</si>
  <si>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</si>
  <si>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</si>
  <si>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</si>
  <si>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</si>
  <si>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</si>
  <si>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</si>
  <si>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</si>
  <si>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</si>
  <si>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</si>
  <si>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</si>
  <si>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</si>
  <si>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</si>
  <si>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</si>
  <si>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</si>
  <si>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</si>
  <si>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</si>
  <si>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</si>
  <si>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</si>
  <si>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</si>
  <si>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</si>
  <si>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</si>
  <si>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</si>
  <si>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</si>
  <si>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</si>
  <si>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</si>
  <si>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</si>
  <si>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</si>
  <si>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</si>
  <si>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</si>
  <si>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</si>
  <si>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</si>
  <si>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</si>
  <si>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</si>
  <si>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</si>
  <si>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</si>
  <si>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</si>
  <si>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</si>
  <si>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</si>
  <si>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</si>
  <si>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</si>
  <si>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</si>
  <si>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</si>
  <si>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</si>
  <si>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</si>
  <si>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</si>
  <si>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</si>
  <si>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</si>
  <si>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</si>
  <si>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</si>
  <si>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</si>
  <si>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</si>
  <si>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</si>
  <si>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</si>
  <si>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</si>
  <si>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</si>
  <si>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</si>
  <si>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</si>
  <si>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</si>
  <si>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</si>
  <si>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</si>
  <si>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</si>
  <si>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</si>
  <si>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</si>
  <si>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</si>
  <si>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</si>
  <si>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</si>
  <si>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</si>
  <si>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</si>
  <si>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</si>
  <si>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</si>
  <si>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</si>
  <si>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</si>
  <si>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</si>
  <si>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</si>
  <si>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</si>
  <si>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</si>
  <si>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</si>
  <si>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</si>
  <si>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</si>
  <si>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</si>
  <si>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</si>
  <si>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</si>
  <si>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</si>
  <si>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</si>
  <si>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</si>
  <si>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</si>
  <si>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</si>
  <si>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</si>
  <si>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</si>
  <si>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</si>
  <si>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</si>
  <si>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</si>
  <si>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</si>
  <si>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</si>
  <si>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</si>
  <si>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</si>
  <si>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</si>
  <si>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</si>
  <si>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</si>
  <si>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</si>
  <si>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</si>
  <si>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</si>
  <si>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</si>
  <si>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</si>
  <si>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</si>
  <si>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</si>
  <si>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</si>
  <si>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</si>
  <si>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</si>
  <si>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</si>
  <si>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</si>
  <si>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</si>
  <si>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</si>
  <si>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</si>
  <si>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</si>
  <si>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</si>
  <si>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</si>
  <si>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</si>
  <si>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</si>
  <si>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</si>
  <si>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</si>
  <si>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</si>
  <si>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</si>
  <si>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</si>
  <si>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</si>
  <si>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</si>
  <si>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</si>
  <si>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</si>
  <si>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</si>
  <si>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</si>
  <si>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</si>
  <si>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</si>
  <si>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</si>
  <si>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</si>
  <si>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</si>
  <si>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</si>
  <si>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</si>
  <si>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</si>
  <si>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</si>
  <si>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</si>
  <si>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</si>
  <si>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</si>
  <si>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</si>
  <si>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</si>
  <si>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</si>
  <si>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</si>
  <si>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</si>
  <si>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</si>
  <si>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</si>
  <si>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</si>
  <si>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</si>
  <si>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</si>
  <si>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</si>
  <si>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</si>
  <si>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</si>
  <si>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</si>
  <si>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</si>
  <si>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</si>
  <si>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</si>
  <si>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</si>
  <si>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</si>
  <si>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</si>
  <si>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</si>
  <si>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</si>
  <si>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</si>
  <si>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</si>
  <si>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</si>
  <si>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</si>
  <si>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</si>
  <si>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</si>
  <si>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</si>
  <si>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</si>
  <si>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</si>
  <si>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</si>
  <si>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</si>
  <si>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</si>
  <si>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</si>
  <si>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</si>
  <si>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</si>
  <si>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</si>
  <si>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</si>
  <si>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</si>
  <si>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</si>
  <si>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</si>
  <si>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</si>
  <si>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</si>
  <si>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</si>
  <si>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</si>
  <si>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</si>
  <si>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</si>
  <si>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</si>
  <si>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</si>
  <si>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</si>
  <si>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</si>
  <si>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</si>
  <si>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</si>
  <si>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</si>
  <si>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</si>
  <si>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</si>
  <si>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</si>
  <si>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</si>
  <si>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</si>
  <si>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</si>
  <si>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</si>
  <si>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</si>
  <si>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</si>
  <si>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</si>
  <si>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</si>
  <si>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</si>
  <si>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</si>
  <si>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</si>
  <si>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</si>
  <si>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</si>
  <si>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</si>
  <si>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</si>
  <si>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</si>
  <si>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</si>
  <si>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</si>
  <si>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</si>
  <si>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</si>
  <si>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</si>
  <si>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</si>
  <si>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</si>
  <si>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</si>
  <si>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</si>
  <si>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</si>
  <si>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</si>
  <si>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</si>
  <si>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</si>
  <si>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</si>
  <si>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</si>
  <si>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</si>
  <si>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</si>
  <si>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</si>
  <si>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</si>
  <si>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</si>
  <si>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</si>
  <si>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</si>
  <si>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</si>
  <si>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</si>
  <si>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</si>
  <si>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</si>
  <si>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</si>
  <si>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</si>
  <si>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</si>
  <si>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</si>
  <si>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</si>
  <si>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</si>
  <si>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</si>
  <si>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</si>
  <si>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</si>
  <si>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</si>
  <si>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</si>
  <si>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</si>
  <si>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</si>
  <si>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</si>
  <si>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</si>
  <si>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</si>
  <si>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</si>
  <si>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</si>
  <si>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</si>
  <si>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</si>
  <si>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</si>
  <si>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</si>
  <si>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</si>
  <si>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</si>
  <si>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</si>
  <si>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</si>
  <si>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</si>
  <si>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</si>
  <si>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</si>
  <si>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</si>
  <si>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</si>
  <si>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</si>
  <si>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</si>
  <si>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</si>
  <si>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</si>
  <si>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</si>
  <si>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</si>
  <si>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</si>
  <si>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</si>
  <si>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</si>
  <si>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</si>
  <si>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</si>
  <si>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</si>
  <si>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</si>
  <si>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</si>
  <si>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</si>
  <si>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</si>
  <si>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</si>
  <si>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</si>
  <si>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</si>
  <si>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</si>
  <si>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</si>
  <si>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</si>
  <si>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</si>
  <si>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</si>
  <si>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</si>
  <si>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</si>
  <si>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</si>
  <si>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</si>
  <si>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</si>
  <si>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</si>
  <si>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</si>
  <si>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</si>
  <si>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</si>
  <si>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</si>
  <si>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</si>
  <si>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</si>
  <si>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</si>
  <si>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</si>
  <si>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</si>
  <si>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</si>
  <si>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</si>
  <si>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</si>
  <si>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</si>
  <si>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</si>
  <si>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</si>
  <si>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</si>
  <si>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</si>
  <si>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</si>
  <si>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</si>
  <si>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</si>
  <si>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</si>
  <si>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</si>
  <si>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</si>
  <si>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</si>
  <si>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</si>
  <si>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</si>
  <si>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</si>
  <si>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</si>
  <si>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</si>
  <si>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</si>
  <si>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</si>
  <si>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</si>
  <si>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</si>
  <si>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</si>
  <si>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</si>
  <si>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</si>
  <si>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</si>
  <si>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</si>
  <si>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</si>
  <si>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</si>
  <si>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</si>
  <si>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</si>
  <si>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</si>
  <si>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</si>
  <si>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</si>
  <si>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</si>
  <si>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</si>
  <si>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</si>
  <si>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</si>
  <si>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</si>
  <si>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</si>
  <si>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</si>
  <si>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</si>
  <si>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</si>
  <si>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</si>
  <si>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</si>
  <si>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</si>
  <si>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</si>
  <si>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</si>
  <si>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</si>
  <si>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</si>
  <si>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</si>
  <si>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</si>
  <si>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</si>
  <si>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</si>
  <si>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</si>
  <si>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</si>
  <si>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</si>
  <si>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</si>
  <si>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</si>
  <si>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</si>
  <si>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</si>
  <si>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</si>
  <si>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</si>
  <si>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</si>
  <si>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</si>
  <si>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</si>
  <si>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</si>
  <si>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</si>
  <si>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</si>
  <si>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</si>
  <si>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</si>
  <si>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</si>
  <si>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</si>
  <si>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</si>
  <si>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</si>
  <si>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</si>
  <si>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</si>
  <si>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</si>
  <si>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</si>
  <si>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</si>
  <si>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</si>
  <si>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</si>
  <si>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</si>
  <si>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</si>
  <si>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</si>
  <si>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</si>
  <si>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</si>
  <si>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</si>
  <si>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</si>
  <si>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</si>
  <si>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</si>
  <si>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</si>
  <si>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</si>
  <si>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</si>
  <si>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</si>
  <si>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</si>
  <si>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</si>
  <si>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</si>
  <si>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</si>
  <si>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</si>
  <si>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</si>
  <si>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</si>
  <si>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</si>
  <si>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</si>
  <si>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</si>
  <si>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</si>
  <si>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</si>
  <si>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</si>
  <si>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</si>
  <si>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</si>
  <si>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</si>
  <si>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</si>
  <si>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</si>
  <si>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</si>
  <si>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</si>
  <si>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</si>
  <si>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</si>
  <si>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</si>
  <si>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</si>
  <si>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</si>
  <si>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</si>
  <si>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</si>
  <si>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</si>
  <si>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</si>
  <si>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</si>
  <si>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</si>
  <si>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</si>
  <si>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</si>
  <si>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</si>
  <si>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</si>
  <si>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</si>
  <si>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</si>
  <si>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</si>
  <si>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</si>
  <si>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</si>
  <si>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</si>
  <si>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</si>
  <si>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</si>
  <si>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</si>
  <si>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</si>
  <si>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</si>
  <si>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</si>
  <si>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</si>
  <si>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</si>
  <si>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</si>
  <si>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</si>
  <si>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</si>
  <si>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</si>
  <si>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</si>
  <si>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</si>
  <si>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</si>
  <si>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</si>
  <si>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</si>
  <si>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</si>
  <si>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</si>
  <si>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</si>
  <si>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</si>
  <si>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</si>
  <si>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</si>
  <si>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</si>
  <si>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</si>
  <si>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</si>
  <si>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</si>
  <si>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</si>
  <si>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</si>
  <si>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</si>
  <si>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</si>
  <si>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</si>
  <si>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</si>
  <si>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</si>
  <si>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</si>
  <si>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</si>
  <si>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</si>
  <si>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</si>
  <si>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</si>
  <si>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</si>
  <si>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</si>
  <si>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</si>
  <si>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</si>
  <si>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</si>
  <si>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</si>
  <si>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</si>
  <si>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</si>
  <si>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</si>
  <si>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</si>
  <si>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</si>
  <si>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</si>
  <si>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</si>
  <si>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</si>
  <si>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</si>
  <si>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</si>
  <si>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</si>
  <si>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</si>
  <si>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</si>
  <si>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</si>
  <si>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</si>
  <si>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</si>
  <si>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</si>
  <si>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</si>
  <si>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</si>
  <si>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</si>
  <si>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</si>
  <si>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</si>
  <si>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</si>
  <si>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</si>
  <si>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</si>
  <si>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</si>
  <si>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</si>
  <si>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</si>
  <si>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</si>
  <si>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</si>
  <si>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</si>
  <si>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</si>
  <si>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</si>
  <si>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</si>
  <si>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</si>
  <si>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</si>
  <si>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</si>
  <si>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</si>
  <si>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</si>
  <si>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</si>
  <si>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</si>
  <si>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</si>
  <si>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</si>
  <si>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</si>
  <si>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</si>
  <si>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</si>
  <si>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</si>
  <si>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</si>
  <si>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</si>
  <si>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</si>
  <si>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</si>
  <si>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</si>
  <si>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</si>
  <si>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</si>
  <si>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</si>
  <si>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</si>
  <si>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</si>
  <si>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</si>
  <si>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</si>
  <si>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</si>
  <si>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</si>
  <si>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</si>
  <si>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</si>
  <si>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</si>
  <si>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</si>
  <si>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</si>
  <si>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</si>
  <si>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</si>
  <si>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</si>
  <si>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</si>
  <si>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</si>
  <si>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</si>
  <si>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</si>
  <si>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</si>
  <si>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</si>
  <si>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</si>
  <si>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</si>
  <si>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</si>
  <si>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</si>
  <si>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</si>
  <si>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</si>
  <si>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</si>
  <si>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</si>
  <si>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</si>
  <si>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</si>
  <si>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</si>
  <si>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</si>
  <si>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</si>
  <si>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</si>
  <si>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</si>
  <si>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</si>
  <si>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</si>
  <si>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</si>
  <si>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</si>
  <si>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</si>
  <si>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</si>
  <si>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</si>
  <si>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</si>
  <si>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</si>
  <si>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</si>
  <si>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</si>
  <si>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</si>
  <si>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</si>
  <si>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</si>
  <si>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</si>
  <si>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</si>
  <si>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</si>
  <si>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</si>
  <si>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</si>
  <si>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</si>
  <si>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</si>
  <si>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</si>
  <si>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</si>
  <si>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</si>
  <si>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</si>
  <si>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</si>
  <si>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</si>
  <si>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</si>
  <si>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</si>
  <si>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</si>
  <si>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</si>
  <si>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</si>
  <si>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</si>
  <si>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</si>
  <si>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</si>
  <si>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</si>
  <si>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</si>
  <si>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</si>
  <si>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</si>
  <si>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</si>
  <si>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</si>
  <si>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</si>
  <si>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</si>
  <si>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</si>
  <si>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</si>
  <si>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</si>
  <si>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</si>
  <si>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</si>
  <si>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</si>
  <si>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</si>
  <si>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</si>
  <si>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</si>
  <si>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</si>
  <si>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</si>
  <si>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</si>
  <si>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</si>
  <si>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</si>
  <si>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</si>
  <si>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</si>
  <si>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</si>
  <si>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</si>
  <si>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</si>
  <si>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</si>
  <si>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</si>
  <si>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</si>
  <si>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</si>
  <si>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</si>
  <si>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</si>
  <si>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</si>
  <si>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</si>
  <si>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</si>
  <si>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</si>
  <si>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</si>
  <si>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</si>
  <si>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</si>
  <si>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</si>
  <si>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</si>
  <si>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</si>
  <si>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</si>
  <si>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</si>
  <si>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</si>
  <si>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</si>
  <si>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</si>
  <si>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</si>
  <si>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</si>
  <si>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</si>
  <si>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</si>
  <si>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</si>
  <si>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</si>
  <si>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</si>
  <si>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</si>
  <si>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</si>
  <si>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</si>
  <si>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</si>
  <si>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</si>
  <si>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</si>
  <si>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</si>
  <si>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</si>
  <si>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</si>
  <si>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</si>
  <si>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</si>
  <si>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</si>
  <si>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</si>
  <si>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</si>
  <si>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</si>
  <si>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</si>
  <si>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</si>
  <si>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</si>
  <si>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</si>
  <si>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</si>
  <si>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</si>
  <si>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</si>
  <si>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</si>
  <si>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</si>
  <si>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</si>
  <si>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</si>
  <si>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</si>
  <si>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</si>
  <si>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</si>
  <si>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</si>
  <si>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</si>
  <si>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</si>
  <si>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</si>
  <si>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</si>
  <si>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</si>
  <si>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</si>
  <si>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</si>
  <si>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</si>
  <si>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</si>
  <si>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</si>
  <si>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</si>
  <si>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</si>
  <si>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</si>
  <si>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</si>
  <si>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</si>
  <si>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</si>
  <si>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</si>
  <si>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</si>
  <si>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</si>
  <si>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</si>
  <si>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</si>
  <si>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</si>
  <si>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</si>
  <si>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</si>
  <si>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</si>
  <si>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</si>
  <si>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</si>
  <si>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</si>
  <si>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</si>
  <si>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</si>
  <si>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</si>
  <si>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</si>
  <si>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</si>
  <si>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</si>
  <si>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</si>
  <si>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</si>
  <si>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</si>
  <si>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</si>
  <si>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</si>
  <si>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</si>
  <si>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</si>
  <si>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</si>
  <si>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</si>
  <si>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</si>
  <si>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</si>
  <si>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</si>
  <si>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</si>
  <si>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</si>
  <si>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</si>
  <si>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</si>
  <si>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</si>
  <si>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</si>
  <si>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</si>
  <si>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</si>
  <si>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</si>
  <si>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</si>
  <si>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</si>
  <si>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</si>
  <si>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</si>
  <si>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</si>
  <si>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</si>
  <si>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</si>
  <si>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</si>
  <si>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</si>
  <si>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</si>
  <si>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</si>
  <si>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</si>
  <si>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</si>
  <si>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</si>
  <si>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</si>
  <si>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</si>
  <si>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</si>
  <si>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</si>
  <si>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</si>
  <si>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</si>
  <si>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</si>
  <si>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</si>
  <si>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</si>
  <si>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</si>
  <si>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</si>
  <si>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</si>
  <si>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</si>
  <si>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</si>
  <si>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</si>
  <si>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</si>
  <si>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</si>
  <si>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</si>
  <si>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</si>
  <si>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</si>
  <si>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</si>
  <si>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</si>
  <si>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</si>
  <si>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</si>
  <si>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</si>
  <si>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</si>
  <si>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</si>
  <si>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</si>
  <si>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</si>
  <si>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</si>
  <si>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</si>
  <si>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</si>
  <si>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</si>
  <si>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</si>
  <si>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</si>
  <si>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</si>
  <si>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</si>
  <si>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</si>
  <si>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</si>
  <si>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</si>
  <si>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</si>
  <si>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</si>
  <si>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</si>
  <si>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</si>
  <si>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</si>
  <si>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</si>
  <si>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</si>
  <si>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</si>
  <si>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</si>
  <si>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</si>
  <si>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</si>
  <si>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</si>
  <si>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</si>
  <si>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</si>
  <si>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</si>
  <si>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</si>
  <si>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</si>
  <si>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</si>
  <si>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</si>
  <si>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</si>
  <si>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</si>
  <si>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</si>
  <si>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</si>
  <si>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</si>
  <si>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</si>
  <si>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</si>
  <si>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</si>
  <si>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</si>
  <si>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</si>
  <si>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</si>
  <si>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</si>
  <si>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</si>
  <si>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</si>
  <si>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</si>
  <si>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</si>
  <si>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</si>
  <si>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</si>
  <si>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</si>
  <si>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</si>
  <si>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</si>
  <si>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</si>
  <si>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</si>
  <si>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</si>
  <si>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</si>
  <si>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</si>
  <si>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</si>
  <si>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</si>
  <si>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</si>
  <si>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</si>
  <si>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</si>
  <si>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</si>
  <si>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</si>
  <si>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</si>
  <si>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</si>
  <si>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</si>
  <si>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</si>
  <si>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</si>
  <si>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</si>
  <si>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</si>
  <si>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</si>
  <si>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</si>
  <si>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</si>
  <si>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</si>
  <si>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</si>
  <si>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</si>
  <si>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</si>
  <si>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</si>
  <si>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</si>
  <si>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</si>
  <si>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</si>
  <si>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</si>
  <si>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</si>
  <si>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</si>
  <si>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</si>
  <si>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</si>
  <si>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</si>
  <si>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</si>
  <si>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</si>
  <si>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</si>
  <si>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</si>
  <si>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</si>
  <si>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</si>
  <si>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</si>
  <si>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</si>
  <si>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</si>
  <si>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</si>
  <si>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</si>
  <si>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</si>
  <si>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</si>
  <si>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</si>
  <si>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</si>
  <si>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</si>
  <si>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</si>
  <si>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</si>
  <si>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</si>
  <si>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</si>
  <si>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</si>
  <si>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</si>
  <si>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</si>
  <si>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</si>
  <si>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</si>
  <si>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</si>
  <si>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</si>
  <si>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</si>
  <si>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</si>
  <si>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</si>
  <si>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</si>
  <si>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</si>
  <si>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</si>
  <si>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</si>
  <si>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</si>
  <si>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</si>
  <si>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</si>
  <si>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</si>
  <si>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</si>
  <si>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</si>
  <si>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</si>
  <si>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</si>
  <si>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</si>
  <si>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</si>
  <si>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</si>
  <si>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</si>
  <si>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</si>
  <si>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</si>
  <si>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</si>
  <si>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</si>
  <si>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</si>
  <si>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</si>
  <si>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</si>
  <si>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</si>
  <si>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</si>
  <si>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</si>
  <si>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</si>
  <si>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</si>
  <si>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</si>
  <si>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</si>
  <si>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</si>
  <si>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</si>
  <si>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</si>
  <si>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</si>
  <si>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</si>
  <si>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</si>
  <si>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</si>
  <si>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</si>
  <si>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</si>
  <si>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</si>
  <si>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</si>
  <si>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</si>
  <si>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</si>
  <si>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</si>
  <si>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</si>
  <si>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</si>
  <si>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</si>
  <si>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</si>
  <si>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</si>
  <si>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</si>
  <si>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</si>
  <si>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</si>
  <si>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</si>
  <si>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</si>
  <si>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</si>
  <si>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</si>
  <si>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</si>
  <si>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</si>
  <si>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</si>
  <si>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</si>
  <si>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</si>
  <si>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</si>
  <si>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</si>
  <si>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</si>
  <si>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</si>
  <si>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</si>
  <si>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</si>
  <si>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</si>
  <si>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</si>
  <si>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</si>
  <si>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</si>
  <si>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</si>
  <si>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</si>
  <si>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</si>
  <si>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</si>
  <si>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</si>
  <si>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</si>
  <si>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</si>
  <si>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</si>
  <si>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</si>
  <si>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</si>
  <si>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</si>
  <si>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</si>
  <si>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</si>
  <si>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</si>
  <si>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</si>
  <si>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</si>
  <si>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</si>
  <si>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</si>
  <si>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</si>
  <si>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</si>
  <si>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</si>
  <si>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</si>
  <si>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</si>
  <si>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</si>
  <si>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</si>
  <si>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</si>
  <si>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</si>
  <si>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</si>
  <si>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</si>
  <si>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</si>
  <si>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</si>
  <si>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</si>
  <si>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</si>
  <si>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</si>
  <si>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</si>
  <si>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</si>
  <si>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</si>
  <si>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</si>
  <si>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</si>
  <si>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</si>
  <si>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</si>
  <si>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</si>
  <si>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</si>
  <si>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</si>
  <si>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</si>
  <si>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</si>
  <si>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</si>
  <si>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</si>
  <si>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</si>
  <si>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</si>
  <si>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</si>
  <si>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</si>
  <si>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</si>
  <si>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</si>
  <si>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</si>
  <si>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</si>
  <si>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</si>
  <si>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</si>
  <si>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</si>
  <si>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</si>
  <si>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</si>
  <si>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</si>
  <si>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</si>
  <si>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</si>
  <si>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</si>
  <si>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</si>
  <si>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</si>
  <si>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</si>
  <si>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</si>
  <si>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</si>
  <si>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</si>
  <si>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</si>
  <si>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</si>
  <si>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</si>
  <si>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</si>
  <si>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</si>
  <si>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</si>
  <si>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</si>
  <si>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</si>
  <si>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</si>
  <si>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</si>
  <si>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</si>
  <si>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</si>
  <si>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</si>
  <si>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</si>
  <si>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</si>
  <si>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</si>
  <si>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</si>
  <si>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</si>
  <si>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</si>
  <si>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</si>
  <si>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</si>
  <si>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</si>
  <si>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</si>
  <si>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</si>
  <si>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</si>
  <si>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</si>
  <si>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</si>
  <si>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</si>
  <si>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</si>
  <si>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</si>
  <si>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</si>
  <si>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</si>
  <si>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</si>
  <si>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</si>
  <si>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</si>
  <si>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</si>
  <si>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</si>
  <si>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</si>
  <si>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</si>
  <si>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</si>
  <si>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</si>
  <si>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</si>
  <si>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</si>
  <si>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</si>
  <si>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</si>
  <si>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</si>
  <si>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</si>
  <si>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</si>
  <si>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</si>
  <si>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</si>
  <si>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</si>
  <si>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</si>
  <si>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</si>
  <si>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</si>
  <si>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</si>
  <si>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</si>
  <si>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</si>
  <si>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</si>
  <si>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</si>
  <si>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</si>
  <si>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</si>
  <si>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</si>
  <si>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</si>
  <si>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</si>
  <si>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</si>
  <si>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</si>
  <si>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</si>
  <si>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</si>
  <si>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</si>
  <si>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</si>
  <si>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</si>
  <si>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</si>
  <si>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</si>
  <si>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</si>
  <si>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</si>
  <si>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</si>
  <si>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</si>
  <si>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</si>
  <si>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</si>
  <si>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</si>
  <si>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</si>
  <si>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</si>
  <si>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</si>
  <si>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</si>
  <si>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</si>
  <si>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</si>
  <si>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</si>
  <si>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</si>
  <si>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</si>
  <si>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</si>
  <si>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</si>
  <si>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</si>
  <si>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</si>
  <si>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</si>
  <si>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</si>
  <si>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</si>
  <si>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</si>
  <si>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</si>
  <si>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</si>
  <si>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</si>
  <si>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</si>
  <si>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</si>
  <si>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</si>
  <si>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</si>
  <si>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</si>
  <si>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</si>
  <si>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</si>
  <si>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</si>
  <si>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</si>
  <si>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</si>
  <si>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</si>
  <si>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</si>
  <si>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</si>
  <si>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</si>
  <si>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</si>
  <si>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</si>
  <si>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</si>
  <si>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</si>
  <si>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</si>
  <si>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</si>
  <si>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</si>
  <si>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</si>
  <si>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</si>
  <si>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</si>
  <si>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</si>
  <si>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</si>
  <si>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</si>
  <si>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</si>
  <si>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</si>
  <si>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</si>
  <si>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</si>
  <si>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</si>
  <si>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</si>
  <si>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</si>
  <si>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</si>
  <si>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</si>
  <si>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</si>
  <si>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</si>
  <si>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</si>
  <si>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</si>
  <si>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</si>
  <si>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</si>
  <si>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</si>
  <si>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</si>
  <si>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</si>
  <si>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</si>
  <si>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</si>
  <si>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</si>
  <si>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</si>
  <si>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</si>
  <si>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</si>
  <si>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</si>
  <si>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</si>
  <si>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</si>
  <si>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</si>
  <si>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</si>
  <si>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</si>
  <si>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</si>
  <si>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</si>
  <si>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</si>
  <si>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</si>
  <si>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</si>
  <si>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</si>
  <si>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</si>
  <si>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</si>
  <si>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</si>
  <si>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</si>
  <si>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</si>
  <si>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</si>
  <si>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</si>
  <si>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</si>
  <si>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</si>
  <si>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</si>
  <si>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</si>
  <si>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</si>
  <si>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</si>
  <si>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</si>
  <si>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</si>
  <si>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</si>
  <si>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</si>
  <si>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</si>
  <si>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</si>
  <si>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</si>
  <si>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</si>
  <si>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</si>
  <si>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</si>
  <si>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</si>
  <si>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</si>
  <si>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</si>
  <si>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</si>
  <si>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</si>
  <si>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</si>
  <si>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</si>
  <si>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</si>
  <si>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</si>
  <si>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</si>
  <si>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</si>
  <si>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</si>
  <si>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</si>
  <si>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</si>
  <si>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</si>
  <si>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</si>
  <si>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</si>
  <si>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</si>
  <si>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</si>
  <si>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</si>
  <si>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</si>
  <si>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</si>
  <si>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</si>
  <si>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</si>
  <si>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</si>
  <si>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</si>
  <si>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</si>
  <si>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</si>
  <si>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</si>
  <si>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</si>
  <si>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</si>
  <si>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</si>
  <si>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</si>
  <si>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</si>
  <si>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</si>
  <si>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</si>
  <si>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</si>
  <si>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</si>
  <si>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</si>
  <si>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</si>
  <si>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</si>
  <si>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</si>
  <si>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</si>
  <si>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</si>
  <si>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</si>
  <si>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</si>
  <si>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</si>
  <si>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</si>
  <si>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</si>
  <si>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</si>
  <si>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</si>
  <si>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</si>
  <si>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</si>
  <si>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</si>
  <si>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</si>
  <si>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</si>
  <si>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</si>
  <si>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</si>
  <si>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</si>
  <si>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</si>
  <si>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</si>
  <si>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</si>
  <si>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</si>
  <si>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</si>
  <si>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</si>
  <si>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</si>
  <si>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</si>
  <si>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</si>
  <si>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</si>
  <si>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</si>
  <si>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</si>
  <si>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</si>
  <si>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</si>
  <si>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</si>
  <si>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</si>
  <si>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</si>
  <si>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</si>
  <si>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</si>
  <si>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</si>
  <si>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</si>
  <si>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</si>
  <si>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</si>
  <si>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</si>
  <si>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</si>
  <si>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</si>
  <si>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</si>
  <si>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</si>
  <si>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</si>
  <si>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</si>
  <si>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</si>
  <si>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</si>
  <si>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</si>
  <si>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</si>
  <si>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</si>
  <si>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</si>
  <si>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</si>
  <si>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</si>
  <si>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</si>
  <si>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</si>
  <si>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</si>
  <si>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</si>
  <si>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</si>
  <si>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</si>
  <si>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</si>
  <si>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</si>
  <si>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</si>
  <si>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</si>
  <si>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</si>
  <si>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</si>
  <si>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</si>
  <si>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</si>
  <si>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</si>
  <si>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</si>
  <si>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</si>
  <si>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</si>
  <si>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</si>
  <si>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</si>
  <si>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</si>
  <si>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</si>
  <si>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</si>
  <si>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</si>
  <si>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</si>
  <si>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</si>
  <si>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</si>
  <si>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</si>
  <si>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</si>
  <si>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</si>
  <si>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</si>
  <si>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</si>
  <si>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</si>
  <si>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</si>
  <si>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</si>
  <si>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</si>
  <si>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</si>
  <si>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</si>
  <si>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</si>
  <si>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</si>
  <si>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</si>
  <si>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</si>
  <si>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</si>
  <si>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</si>
  <si>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</si>
  <si>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</si>
  <si>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</si>
  <si>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</si>
  <si>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</si>
  <si>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</si>
  <si>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</si>
  <si>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</si>
  <si>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</si>
  <si>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</si>
  <si>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</si>
  <si>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</si>
  <si>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</si>
  <si>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</si>
  <si>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</si>
  <si>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</si>
  <si>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</si>
  <si>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</si>
  <si>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</si>
  <si>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</si>
  <si>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</si>
  <si>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</si>
  <si>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</si>
  <si>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</si>
  <si>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</si>
  <si>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</si>
  <si>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</si>
  <si>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</si>
  <si>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</si>
  <si>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</si>
  <si>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</si>
  <si>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</si>
  <si>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</si>
  <si>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</si>
  <si>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</si>
  <si>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</si>
  <si>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</si>
  <si>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</si>
  <si>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</si>
  <si>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</si>
  <si>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</si>
  <si>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</si>
  <si>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</si>
  <si>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</si>
  <si>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</si>
  <si>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</si>
  <si>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</si>
  <si>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</si>
  <si>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</si>
  <si>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</si>
  <si>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</si>
  <si>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</si>
  <si>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</si>
  <si>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</si>
  <si>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</si>
  <si>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</si>
  <si>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</si>
  <si>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</si>
  <si>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</si>
  <si>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</si>
  <si>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</si>
  <si>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</si>
  <si>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</si>
  <si>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</si>
  <si>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</si>
  <si>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</si>
  <si>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</si>
  <si>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</si>
  <si>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</si>
  <si>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</si>
  <si>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</si>
  <si>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</si>
  <si>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</si>
  <si>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</si>
  <si>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</si>
  <si>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</si>
  <si>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</si>
  <si>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</si>
  <si>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</si>
  <si>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</si>
  <si>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</si>
  <si>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</si>
  <si>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</si>
  <si>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</si>
  <si>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</si>
  <si>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</si>
  <si>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</si>
  <si>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</si>
  <si>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</si>
  <si>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</si>
  <si>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</si>
  <si>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</si>
  <si>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</si>
  <si>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</si>
  <si>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</si>
  <si>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</si>
  <si>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</si>
  <si>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</si>
  <si>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</si>
  <si>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</si>
  <si>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</si>
  <si>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</si>
  <si>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</si>
  <si>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</si>
  <si>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</si>
  <si>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</si>
  <si>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</si>
  <si>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</si>
  <si>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</si>
  <si>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</si>
  <si>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</si>
  <si>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</si>
  <si>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</si>
  <si>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</si>
  <si>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</si>
  <si>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</si>
  <si>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</si>
  <si>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</si>
  <si>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</si>
  <si>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</si>
  <si>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</si>
  <si>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</si>
  <si>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</si>
  <si>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</si>
  <si>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</si>
  <si>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</si>
  <si>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</si>
  <si>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</si>
  <si>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</si>
  <si>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</si>
  <si>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</si>
  <si>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</si>
  <si>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</si>
  <si>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</si>
  <si>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</si>
  <si>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</si>
  <si>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</si>
  <si>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</si>
  <si>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</si>
  <si>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</si>
  <si>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</si>
  <si>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</si>
  <si>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</si>
  <si>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</si>
  <si>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</si>
  <si>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</si>
  <si>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</si>
  <si>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</si>
  <si>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</si>
  <si>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</si>
  <si>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</si>
  <si>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</si>
  <si>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</si>
  <si>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</si>
  <si>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</si>
  <si>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</si>
  <si>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</si>
  <si>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</si>
  <si>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</si>
  <si>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</si>
  <si>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</si>
  <si>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</si>
  <si>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</si>
  <si>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</si>
  <si>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</si>
  <si>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</si>
  <si>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</si>
  <si>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</si>
  <si>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</si>
  <si>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</si>
  <si>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</si>
  <si>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</si>
  <si>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</si>
  <si>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</si>
  <si>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</si>
  <si>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</si>
  <si>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</si>
  <si>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</si>
  <si>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</si>
  <si>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</si>
  <si>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</si>
  <si>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</si>
  <si>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</si>
  <si>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</si>
  <si>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</si>
  <si>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</si>
  <si>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</si>
  <si>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</si>
  <si>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</si>
  <si>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</si>
  <si>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</si>
  <si>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</si>
  <si>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</si>
  <si>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</si>
  <si>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</si>
  <si>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</si>
  <si>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</si>
  <si>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</si>
  <si>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</si>
  <si>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</si>
  <si>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</si>
  <si>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</si>
  <si>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</si>
  <si>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</si>
  <si>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</si>
  <si>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</si>
  <si>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</si>
  <si>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</si>
  <si>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</si>
  <si>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</si>
  <si>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</si>
  <si>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</si>
  <si>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</si>
  <si>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</si>
  <si>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</si>
  <si>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</si>
  <si>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</si>
  <si>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</si>
  <si>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</si>
  <si>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</si>
  <si>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</si>
  <si>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</si>
  <si>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</si>
  <si>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</si>
  <si>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</si>
  <si>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</si>
  <si>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</si>
  <si>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</si>
  <si>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</si>
  <si>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</si>
  <si>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</si>
  <si>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</si>
  <si>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</si>
  <si>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</si>
  <si>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</si>
  <si>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</si>
  <si>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</si>
  <si>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</si>
  <si>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</si>
  <si>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</si>
  <si>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</si>
  <si>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</si>
  <si>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</si>
  <si>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</si>
  <si>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</si>
  <si>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</si>
  <si>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</si>
  <si>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</si>
  <si>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</si>
  <si>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</si>
  <si>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</si>
  <si>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</si>
  <si>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</si>
  <si>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</si>
  <si>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</si>
  <si>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</si>
  <si>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</si>
  <si>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</si>
  <si>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</si>
  <si>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</si>
  <si>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</si>
  <si>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</si>
  <si>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</si>
  <si>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</si>
  <si>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</si>
  <si>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</si>
  <si>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</si>
  <si>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</si>
  <si>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</si>
  <si>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</si>
  <si>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</si>
  <si>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</si>
  <si>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</si>
  <si>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</si>
  <si>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</si>
  <si>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</si>
  <si>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</si>
  <si>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</si>
  <si>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</si>
  <si>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</si>
  <si>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</si>
  <si>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</si>
  <si>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</si>
  <si>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</si>
  <si>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</si>
  <si>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</si>
  <si>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</si>
  <si>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</si>
  <si>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</si>
  <si>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</si>
  <si>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</si>
  <si>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</si>
  <si>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</si>
  <si>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</si>
  <si>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</si>
  <si>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</si>
  <si>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</si>
  <si>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</si>
  <si>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</si>
  <si>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</si>
  <si>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</si>
  <si>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</si>
  <si>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</si>
  <si>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</si>
  <si>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</si>
  <si>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</si>
  <si>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</si>
  <si>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</si>
  <si>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</si>
  <si>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</si>
  <si>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</si>
  <si>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</si>
  <si>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</si>
  <si>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</si>
  <si>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</si>
  <si>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</si>
  <si>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</si>
  <si>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</si>
  <si>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</si>
  <si>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</si>
  <si>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</si>
  <si>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</si>
  <si>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</si>
  <si>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</si>
  <si>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</si>
  <si>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</si>
  <si>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</si>
  <si>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</si>
  <si>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</si>
  <si>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</si>
  <si>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</si>
  <si>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</si>
  <si>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</si>
  <si>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</si>
  <si>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</si>
  <si>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</si>
  <si>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</si>
  <si>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</si>
  <si>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</si>
  <si>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</si>
  <si>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</si>
  <si>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</si>
  <si>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</si>
  <si>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</si>
  <si>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</si>
  <si>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</si>
  <si>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</si>
  <si>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</si>
  <si>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</si>
  <si>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</si>
  <si>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</si>
  <si>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</si>
  <si>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</si>
  <si>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</si>
  <si>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</si>
  <si>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</si>
  <si>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</si>
  <si>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</si>
  <si>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</si>
  <si>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</si>
  <si>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</si>
  <si>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</si>
  <si>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</si>
  <si>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</si>
  <si>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</si>
  <si>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</si>
  <si>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</si>
  <si>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</si>
  <si>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</si>
  <si>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</si>
  <si>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</si>
  <si>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</si>
  <si>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</si>
  <si>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</si>
  <si>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</si>
  <si>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</si>
  <si>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</si>
  <si>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</si>
  <si>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</si>
  <si>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</si>
  <si>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</si>
  <si>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</si>
  <si>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</si>
  <si>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</si>
  <si>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</si>
  <si>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</si>
  <si>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</si>
  <si>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</si>
  <si>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</si>
  <si>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</si>
  <si>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</si>
  <si>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</si>
  <si>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</si>
  <si>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</si>
  <si>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</si>
  <si>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</si>
  <si>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</si>
  <si>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</si>
  <si>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</si>
  <si>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</si>
  <si>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</si>
  <si>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</si>
  <si>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</si>
  <si>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</si>
  <si>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</si>
  <si>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</si>
  <si>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</si>
  <si>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</si>
  <si>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</si>
  <si>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</si>
  <si>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</si>
  <si>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</si>
  <si>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</si>
  <si>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</si>
  <si>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</si>
  <si>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</si>
  <si>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</si>
  <si>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</si>
  <si>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</si>
  <si>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</si>
  <si>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</si>
  <si>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</si>
  <si>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</si>
  <si>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</si>
  <si>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</si>
  <si>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</si>
  <si>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</si>
  <si>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</si>
  <si>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</si>
  <si>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</si>
  <si>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</si>
  <si>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</si>
  <si>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</si>
  <si>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</si>
  <si>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</si>
  <si>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</si>
  <si>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</si>
  <si>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</si>
  <si>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</si>
  <si>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</si>
  <si>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</si>
  <si>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</si>
  <si>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</si>
  <si>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</si>
  <si>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</si>
  <si>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</si>
  <si>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</si>
  <si>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</si>
  <si>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</si>
  <si>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</si>
  <si>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</si>
  <si>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</si>
  <si>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</si>
  <si>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</si>
  <si>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</si>
  <si>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</si>
  <si>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</si>
  <si>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</si>
  <si>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</si>
  <si>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</si>
  <si>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</si>
  <si>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</si>
  <si>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</si>
  <si>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</si>
  <si>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</si>
  <si>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</si>
  <si>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</si>
  <si>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</si>
  <si>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</si>
  <si>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</si>
  <si>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</si>
  <si>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</si>
  <si>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</si>
  <si>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</si>
  <si>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</si>
  <si>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</si>
  <si>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</si>
  <si>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</si>
  <si>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</si>
  <si>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</si>
  <si>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</si>
  <si>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</si>
  <si>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</si>
  <si>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</si>
  <si>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</si>
  <si>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</si>
  <si>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</si>
  <si>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</si>
  <si>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</si>
  <si>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</si>
  <si>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</si>
  <si>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</si>
  <si>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</si>
  <si>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</si>
  <si>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</si>
  <si>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</si>
  <si>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</si>
  <si>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</si>
  <si>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</si>
  <si>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</si>
  <si>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</si>
  <si>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</si>
  <si>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</si>
  <si>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</si>
  <si>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</si>
  <si>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</si>
  <si>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</si>
  <si>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</si>
  <si>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</si>
  <si>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</si>
  <si>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</si>
  <si>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</si>
  <si>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</si>
  <si>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</si>
  <si>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</si>
  <si>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</si>
  <si>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</si>
  <si>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</si>
  <si>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</si>
  <si>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</si>
  <si>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</si>
  <si>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</si>
  <si>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</si>
  <si>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</si>
  <si>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</si>
  <si>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</si>
  <si>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</si>
  <si>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</si>
  <si>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</si>
  <si>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</si>
  <si>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</si>
  <si>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</si>
  <si>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</si>
  <si>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</si>
  <si>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</si>
  <si>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</si>
  <si>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</si>
  <si>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</si>
  <si>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</si>
  <si>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</si>
  <si>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</si>
  <si>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</si>
  <si>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</si>
  <si>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</si>
  <si>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</si>
  <si>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</si>
  <si>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</si>
  <si>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</si>
  <si>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</si>
  <si>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</si>
  <si>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</si>
  <si>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</si>
  <si>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</si>
  <si>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</si>
  <si>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</si>
  <si>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</si>
  <si>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</si>
  <si>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</si>
  <si>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</si>
  <si>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</si>
  <si>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</si>
  <si>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</si>
  <si>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</si>
  <si>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</si>
  <si>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</si>
  <si>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</si>
  <si>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</si>
  <si>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</si>
  <si>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</si>
  <si>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</si>
  <si>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</si>
  <si>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</si>
  <si>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</si>
  <si>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</si>
  <si>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</si>
  <si>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</si>
  <si>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</si>
  <si>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</si>
  <si>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</si>
  <si>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</si>
  <si>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</si>
  <si>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</si>
  <si>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</si>
  <si>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</si>
  <si>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</si>
  <si>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</si>
  <si>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</si>
  <si>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</si>
  <si>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</si>
  <si>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</si>
  <si>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</si>
  <si>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</si>
  <si>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</si>
  <si>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</si>
  <si>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</si>
  <si>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</si>
  <si>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</si>
  <si>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</si>
  <si>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</si>
  <si>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</si>
  <si>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</si>
  <si>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</si>
  <si>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</si>
  <si>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</si>
  <si>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</si>
  <si>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</si>
  <si>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</si>
  <si>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</si>
  <si>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</si>
  <si>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</si>
  <si>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</si>
  <si>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</si>
  <si>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</si>
  <si>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</si>
  <si>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</si>
  <si>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</si>
  <si>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</si>
  <si>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</si>
  <si>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</si>
  <si>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</si>
  <si>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</si>
  <si>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</si>
  <si>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</si>
  <si>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</si>
  <si>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</si>
  <si>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</si>
  <si>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</si>
  <si>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</si>
  <si>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</si>
  <si>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</si>
  <si>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</si>
  <si>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</si>
  <si>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</si>
  <si>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</si>
  <si>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</si>
  <si>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</si>
  <si>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</si>
  <si>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</si>
  <si>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</si>
  <si>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</si>
  <si>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</si>
  <si>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</si>
  <si>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</si>
  <si>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</si>
  <si>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</si>
  <si>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</si>
  <si>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</si>
  <si>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</si>
  <si>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</si>
  <si>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</si>
  <si>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</si>
  <si>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</si>
  <si>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</si>
  <si>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</si>
  <si>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</si>
  <si>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</si>
  <si>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</si>
  <si>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</si>
  <si>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</si>
  <si>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</si>
  <si>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</si>
  <si>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</si>
  <si>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</si>
  <si>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</si>
  <si>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</si>
  <si>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</si>
  <si>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</si>
  <si>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</si>
  <si>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</si>
  <si>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</si>
  <si>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</si>
  <si>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</si>
  <si>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</si>
  <si>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</si>
  <si>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</si>
  <si>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</si>
  <si>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</si>
  <si>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</si>
  <si>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</si>
  <si>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</si>
  <si>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</si>
  <si>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</si>
  <si>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</si>
  <si>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</si>
  <si>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</si>
  <si>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</si>
  <si>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</si>
  <si>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</si>
  <si>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</si>
  <si>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</si>
  <si>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</si>
  <si>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</si>
  <si>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</si>
  <si>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</si>
  <si>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</si>
  <si>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</si>
  <si>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</si>
  <si>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</si>
  <si>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</si>
  <si>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</si>
  <si>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</si>
  <si>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</si>
  <si>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</si>
  <si>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</si>
  <si>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</si>
  <si>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</si>
  <si>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</si>
  <si>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</si>
  <si>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</si>
  <si>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</si>
  <si>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</si>
  <si>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</si>
  <si>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</si>
  <si>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</si>
  <si>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</si>
  <si>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</si>
  <si>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</si>
  <si>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</si>
  <si>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</si>
  <si>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</si>
  <si>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</si>
  <si>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</si>
  <si>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</si>
  <si>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</si>
  <si>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</si>
  <si>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</si>
  <si>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</si>
  <si>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</si>
  <si>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</si>
  <si>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</si>
  <si>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</si>
  <si>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</si>
  <si>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</si>
  <si>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</si>
  <si>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</si>
  <si>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</si>
  <si>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</si>
  <si>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</si>
  <si>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</si>
  <si>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</si>
  <si>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</si>
  <si>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</si>
  <si>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</si>
  <si>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</si>
  <si>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</si>
  <si>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</si>
  <si>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</si>
  <si>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</si>
  <si>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</si>
  <si>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</si>
  <si>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</si>
  <si>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</si>
  <si>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</si>
  <si>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</si>
  <si>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</si>
  <si>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</si>
  <si>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</si>
  <si>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</si>
  <si>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</si>
  <si>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</si>
  <si>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</si>
  <si>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</si>
  <si>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</si>
  <si>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</si>
  <si>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</si>
  <si>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</si>
  <si>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</si>
  <si>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</si>
  <si>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</si>
  <si>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</si>
  <si>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</si>
  <si>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</si>
  <si>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</si>
  <si>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</si>
  <si>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</si>
  <si>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</si>
  <si>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</si>
  <si>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</si>
  <si>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</si>
  <si>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</si>
  <si>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</si>
  <si>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</si>
  <si>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</si>
  <si>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</si>
  <si>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</si>
  <si>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</si>
  <si>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</si>
  <si>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</si>
  <si>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</si>
  <si>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</si>
  <si>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</si>
  <si>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</si>
  <si>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</si>
  <si>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</si>
  <si>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</si>
  <si>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</si>
  <si>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</si>
  <si>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</si>
  <si>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</si>
  <si>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</si>
  <si>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</si>
  <si>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</si>
  <si>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</si>
  <si>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</si>
  <si>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</si>
  <si>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</si>
  <si>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</si>
  <si>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</si>
  <si>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</si>
  <si>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</si>
  <si>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</si>
  <si>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</si>
  <si>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</si>
  <si>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</si>
  <si>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</si>
  <si>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</si>
  <si>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</si>
  <si>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</si>
  <si>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</si>
  <si>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</si>
  <si>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</si>
  <si>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</si>
  <si>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</si>
  <si>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</si>
  <si>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</si>
  <si>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</si>
  <si>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</si>
  <si>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</si>
  <si>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</si>
  <si>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</si>
  <si>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</si>
  <si>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</si>
  <si>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</si>
  <si>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</si>
  <si>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</si>
  <si>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</si>
  <si>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</si>
  <si>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</si>
  <si>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</si>
  <si>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</si>
  <si>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</si>
  <si>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</si>
  <si>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</si>
  <si>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</si>
  <si>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</si>
  <si>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</si>
  <si>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</si>
  <si>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</si>
  <si>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</si>
  <si>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</si>
  <si>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</si>
  <si>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</si>
  <si>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</si>
  <si>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</si>
  <si>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</si>
  <si>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</si>
  <si>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</si>
  <si>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</si>
  <si>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</si>
  <si>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</si>
  <si>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</si>
  <si>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</si>
  <si>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</si>
  <si>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</si>
  <si>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</si>
  <si>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</si>
  <si>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</si>
  <si>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</si>
  <si>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</si>
  <si>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</si>
  <si>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</si>
  <si>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</si>
  <si>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</si>
  <si>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</si>
  <si>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</si>
  <si>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</si>
  <si>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</si>
  <si>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</si>
  <si>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</si>
  <si>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</si>
  <si>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</si>
  <si>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</si>
  <si>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</si>
  <si>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</si>
  <si>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</si>
  <si>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</si>
  <si>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</si>
  <si>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</si>
  <si>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</si>
  <si>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</si>
  <si>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</si>
  <si>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</si>
  <si>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</si>
  <si>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</si>
  <si>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</si>
  <si>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</si>
  <si>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</si>
  <si>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</si>
  <si>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</si>
  <si>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</si>
  <si>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</si>
  <si>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</si>
  <si>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</si>
  <si>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</si>
  <si>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</si>
  <si>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</si>
  <si>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</si>
  <si>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</si>
  <si>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</si>
  <si>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</si>
  <si>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</si>
  <si>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</si>
  <si>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</si>
  <si>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</si>
  <si>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</si>
  <si>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</si>
  <si>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</si>
  <si>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</si>
  <si>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</si>
  <si>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</si>
  <si>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</si>
  <si>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</si>
  <si>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</si>
  <si>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</si>
  <si>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</si>
  <si>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</si>
  <si>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</si>
  <si>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</si>
  <si>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</si>
  <si>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</si>
  <si>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</si>
  <si>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</si>
  <si>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</si>
  <si>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</si>
  <si>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</si>
  <si>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</si>
  <si>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</si>
  <si>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</si>
  <si>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</si>
  <si>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</si>
  <si>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</si>
  <si>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</si>
  <si>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</si>
  <si>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</si>
  <si>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</si>
  <si>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</si>
  <si>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</si>
  <si>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</si>
  <si>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</si>
  <si>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</si>
  <si>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</si>
  <si>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</si>
  <si>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</si>
  <si>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</si>
  <si>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</si>
  <si>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</si>
  <si>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</si>
  <si>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</si>
  <si>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</si>
  <si>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</si>
  <si>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</si>
  <si>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</si>
  <si>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</si>
  <si>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</si>
  <si>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</si>
  <si>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</si>
  <si>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</si>
  <si>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</si>
  <si>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</si>
  <si>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</si>
  <si>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</si>
  <si>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</si>
  <si>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</si>
  <si>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</si>
  <si>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</si>
  <si>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</si>
  <si>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</si>
  <si>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</si>
  <si>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</si>
  <si>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</si>
  <si>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</si>
  <si>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</si>
  <si>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</si>
  <si>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</si>
  <si>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</si>
  <si>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</si>
  <si>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</si>
  <si>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</si>
  <si>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</si>
  <si>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</si>
  <si>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</si>
  <si>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</si>
  <si>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</si>
  <si>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</si>
  <si>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</si>
  <si>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</si>
  <si>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</si>
  <si>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</si>
  <si>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</si>
  <si>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</si>
  <si>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</si>
  <si>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</si>
  <si>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</si>
  <si>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</si>
  <si>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</si>
  <si>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</si>
  <si>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</si>
  <si>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</si>
  <si>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</si>
  <si>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</si>
  <si>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</si>
  <si>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</si>
  <si>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</si>
  <si>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</si>
  <si>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</si>
  <si>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</si>
  <si>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</si>
  <si>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</si>
  <si>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</si>
  <si>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</si>
  <si>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</si>
  <si>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</si>
  <si>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</si>
  <si>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</si>
  <si>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</si>
  <si>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</si>
  <si>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</si>
  <si>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</si>
  <si>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</si>
  <si>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</si>
  <si>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</si>
  <si>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</si>
  <si>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</si>
  <si>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</si>
  <si>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</si>
  <si>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</si>
  <si>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</si>
  <si>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</si>
  <si>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</si>
  <si>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</si>
  <si>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</si>
  <si>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</si>
  <si>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</si>
  <si>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</si>
  <si>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</si>
  <si>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</si>
  <si>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</si>
  <si>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</si>
  <si>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</si>
  <si>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</si>
  <si>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</si>
  <si>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</si>
  <si>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</si>
  <si>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</si>
  <si>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</si>
  <si>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</si>
  <si>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</si>
  <si>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</si>
  <si>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</si>
  <si>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</si>
  <si>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</si>
  <si>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</si>
  <si>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</si>
  <si>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</si>
  <si>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</si>
  <si>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</si>
  <si>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</si>
  <si>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</si>
  <si>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</si>
  <si>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</si>
  <si>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</si>
  <si>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</si>
  <si>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</si>
  <si>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</si>
  <si>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</si>
  <si>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</si>
  <si>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</si>
  <si>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</si>
  <si>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</si>
  <si>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</si>
  <si>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</si>
  <si>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</si>
  <si>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</si>
  <si>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</si>
  <si>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</si>
  <si>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</si>
  <si>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</si>
  <si>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</si>
  <si>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</si>
  <si>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</si>
  <si>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</si>
  <si>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</si>
  <si>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</si>
  <si>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</si>
  <si>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</si>
  <si>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</si>
  <si>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</si>
  <si>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</si>
  <si>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</si>
  <si>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</si>
  <si>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</si>
  <si>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</si>
  <si>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</si>
  <si>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</si>
  <si>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</si>
  <si>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</si>
  <si>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</si>
  <si>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</si>
  <si>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</si>
  <si>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</si>
  <si>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</si>
  <si>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</si>
  <si>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</si>
  <si>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</si>
  <si>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</si>
  <si>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</si>
  <si>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</si>
  <si>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</si>
  <si>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</si>
  <si>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</si>
  <si>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</si>
  <si>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</si>
  <si>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</si>
  <si>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</si>
  <si>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</si>
  <si>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</si>
  <si>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</si>
  <si>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</si>
  <si>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</si>
  <si>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</si>
  <si>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</si>
  <si>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</si>
  <si>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</si>
  <si>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</si>
  <si>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</si>
  <si>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</si>
  <si>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</si>
  <si>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</si>
  <si>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</si>
  <si>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</si>
  <si>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</si>
  <si>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</si>
  <si>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</si>
  <si>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</si>
  <si>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</si>
  <si>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</si>
  <si>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</si>
  <si>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</si>
  <si>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</si>
  <si>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</si>
  <si>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</si>
  <si>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</si>
  <si>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</si>
  <si>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</si>
  <si>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</si>
  <si>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</si>
  <si>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</si>
  <si>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</si>
  <si>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</si>
  <si>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</si>
  <si>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</si>
  <si>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</si>
  <si>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</si>
  <si>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</si>
  <si>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</si>
  <si>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</si>
  <si>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</si>
  <si>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</si>
  <si>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</si>
  <si>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</si>
  <si>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</si>
  <si>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</si>
  <si>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</si>
  <si>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</si>
  <si>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</si>
  <si>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</si>
  <si>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</si>
  <si>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</si>
  <si>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</si>
  <si>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</si>
  <si>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</si>
  <si>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</si>
  <si>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</si>
  <si>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</si>
  <si>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</si>
  <si>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</si>
  <si>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</si>
  <si>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</si>
  <si>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</si>
  <si>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</si>
  <si>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</si>
  <si>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</si>
  <si>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</si>
  <si>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</si>
  <si>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</si>
  <si>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</si>
  <si>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</si>
  <si>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</si>
  <si>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</si>
  <si>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</si>
  <si>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</si>
  <si>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</si>
  <si>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</si>
  <si>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</si>
  <si>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</si>
  <si>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</si>
  <si>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</si>
  <si>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</si>
  <si>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</si>
  <si>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</si>
  <si>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</si>
  <si>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</si>
  <si>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</si>
  <si>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</si>
  <si>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</si>
  <si>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</si>
  <si>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</si>
  <si>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</si>
  <si>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</si>
  <si>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</si>
  <si>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</si>
  <si>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</si>
  <si>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</si>
  <si>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</si>
  <si>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</si>
  <si>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</si>
  <si>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</si>
  <si>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</si>
  <si>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</si>
  <si>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</si>
  <si>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</si>
  <si>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</si>
  <si>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</si>
  <si>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</si>
  <si>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</si>
  <si>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</si>
  <si>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</si>
  <si>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</si>
  <si>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</si>
  <si>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</si>
  <si>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</si>
  <si>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</si>
  <si>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</si>
  <si>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</si>
  <si>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</si>
  <si>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</si>
  <si>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</si>
  <si>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</si>
  <si>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</si>
  <si>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</si>
  <si>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</si>
  <si>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</si>
  <si>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</si>
  <si>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</si>
  <si>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</si>
  <si>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</si>
  <si>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</si>
  <si>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</si>
  <si>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</si>
  <si>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</si>
  <si>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</si>
  <si>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</si>
  <si>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</si>
  <si>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</si>
  <si>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</si>
  <si>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</si>
  <si>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</si>
  <si>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</si>
  <si>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</si>
  <si>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</si>
  <si>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</si>
  <si>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</si>
  <si>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</si>
  <si>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</si>
  <si>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</si>
  <si>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</si>
  <si>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</si>
  <si>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</si>
  <si>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</si>
  <si>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</si>
  <si>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</si>
  <si>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</si>
  <si>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</si>
  <si>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</si>
  <si>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</si>
  <si>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</si>
  <si>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</si>
  <si>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</si>
  <si>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</si>
  <si>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</si>
  <si>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</si>
  <si>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</si>
  <si>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</si>
  <si>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</si>
  <si>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</si>
  <si>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</si>
  <si>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</si>
  <si>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</si>
  <si>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</si>
  <si>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</si>
  <si>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</si>
  <si>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</si>
  <si>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</si>
  <si>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</si>
  <si>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</si>
  <si>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</si>
  <si>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</si>
  <si>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</si>
  <si>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</si>
  <si>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</si>
  <si>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</si>
  <si>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</si>
  <si>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</si>
  <si>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</si>
  <si>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</si>
  <si>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</si>
  <si>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</si>
  <si>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</si>
  <si>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</si>
  <si>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</si>
  <si>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</si>
  <si>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</si>
  <si>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</si>
  <si>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</si>
  <si>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</si>
  <si>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</si>
  <si>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</si>
  <si>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</si>
  <si>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</si>
  <si>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</si>
  <si>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</si>
  <si>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</si>
  <si>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</si>
  <si>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</si>
  <si>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</si>
  <si>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</si>
  <si>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</si>
  <si>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</si>
  <si>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</si>
  <si>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</si>
  <si>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</si>
  <si>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</si>
  <si>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</si>
  <si>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</si>
  <si>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</si>
  <si>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</si>
  <si>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</si>
  <si>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</si>
  <si>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</si>
  <si>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</si>
  <si>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</si>
  <si>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</si>
  <si>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</si>
  <si>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</si>
  <si>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</si>
  <si>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</si>
  <si>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</si>
  <si>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</si>
  <si>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</si>
  <si>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</si>
  <si>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</si>
  <si>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</si>
  <si>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</si>
  <si>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</si>
  <si>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</si>
  <si>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</si>
  <si>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</si>
  <si>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</si>
  <si>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</si>
  <si>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</si>
  <si>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</si>
  <si>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</si>
  <si>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</si>
  <si>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</si>
  <si>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</si>
  <si>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</si>
  <si>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</si>
  <si>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</si>
  <si>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</si>
  <si>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</si>
  <si>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</si>
  <si>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</si>
  <si>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</si>
  <si>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</si>
  <si>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</si>
  <si>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</si>
  <si>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</si>
  <si>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</si>
  <si>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</si>
  <si>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</si>
  <si>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</si>
  <si>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</si>
  <si>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</si>
  <si>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</si>
  <si>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</si>
  <si>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</si>
  <si>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</si>
  <si>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</si>
  <si>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</si>
  <si>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</si>
  <si>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</si>
  <si>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</si>
  <si>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</si>
  <si>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</si>
  <si>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</si>
  <si>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</si>
  <si>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</si>
  <si>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</si>
  <si>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</si>
  <si>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</si>
  <si>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</si>
  <si>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</si>
  <si>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</si>
  <si>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</si>
  <si>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</si>
  <si>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</si>
  <si>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</si>
  <si>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</si>
  <si>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</si>
  <si>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</si>
  <si>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</si>
  <si>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</si>
  <si>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</si>
  <si>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</si>
  <si>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</si>
  <si>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</si>
  <si>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</si>
  <si>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</si>
  <si>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</si>
  <si>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</si>
  <si>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</si>
  <si>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</si>
  <si>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</si>
  <si>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</si>
  <si>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</si>
  <si>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</si>
  <si>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</si>
  <si>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</si>
  <si>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</si>
  <si>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</si>
  <si>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</si>
  <si>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</si>
  <si>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</si>
  <si>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</si>
  <si>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</si>
  <si>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</si>
  <si>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</si>
  <si>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</si>
  <si>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</si>
  <si>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</si>
  <si>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</si>
  <si>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</si>
  <si>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</si>
  <si>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</si>
  <si>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</si>
  <si>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</si>
  <si>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</si>
  <si>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</si>
  <si>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</si>
  <si>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</si>
  <si>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</si>
  <si>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</si>
  <si>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</si>
  <si>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</si>
  <si>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</si>
  <si>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</si>
  <si>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</si>
  <si>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</si>
  <si>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</si>
  <si>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</si>
  <si>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</si>
  <si>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</si>
  <si>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</si>
  <si>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</si>
  <si>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</si>
  <si>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</si>
  <si>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</si>
  <si>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</si>
  <si>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</si>
  <si>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</si>
  <si>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</si>
  <si>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</si>
  <si>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</si>
  <si>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</si>
  <si>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</si>
  <si>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</si>
  <si>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</si>
  <si>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</si>
  <si>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</si>
  <si>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</si>
  <si>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</si>
  <si>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</si>
  <si>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</si>
  <si>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</si>
  <si>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</si>
  <si>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</si>
  <si>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</si>
  <si>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</si>
  <si>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</si>
  <si>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</si>
  <si>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</si>
  <si>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</si>
  <si>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</si>
  <si>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</si>
  <si>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</si>
  <si>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</si>
  <si>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</si>
  <si>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</si>
  <si>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</si>
  <si>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</si>
  <si>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</si>
  <si>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</si>
  <si>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</si>
  <si>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</si>
  <si>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</si>
  <si>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</si>
  <si>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</si>
  <si>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</si>
  <si>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</si>
  <si>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</si>
  <si>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</si>
  <si>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</si>
  <si>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</si>
  <si>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</si>
  <si>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</si>
  <si>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</si>
  <si>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</si>
  <si>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</si>
  <si>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</si>
  <si>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</si>
  <si>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</si>
  <si>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</si>
  <si>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</si>
  <si>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</si>
  <si>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</si>
  <si>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</si>
  <si>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</si>
  <si>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</si>
  <si>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</si>
  <si>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</si>
  <si>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</si>
  <si>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</si>
  <si>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</si>
  <si>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</si>
  <si>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</si>
  <si>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</si>
  <si>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</si>
  <si>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</si>
  <si>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</si>
  <si>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</si>
  <si>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</si>
  <si>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</si>
  <si>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</si>
  <si>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</si>
  <si>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</si>
  <si>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</si>
  <si>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</si>
  <si>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</si>
  <si>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</si>
  <si>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</si>
  <si>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</si>
  <si>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</si>
  <si>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</si>
  <si>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</si>
  <si>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</si>
  <si>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</si>
  <si>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</si>
  <si>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</si>
  <si>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</si>
  <si>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</si>
  <si>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</si>
  <si>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</si>
  <si>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</si>
  <si>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</si>
  <si>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</si>
  <si>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</si>
  <si>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</si>
  <si>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</si>
  <si>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</si>
  <si>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</si>
  <si>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</si>
  <si>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</si>
  <si>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</si>
  <si>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</si>
  <si>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</si>
  <si>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</si>
  <si>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</si>
  <si>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</si>
  <si>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</si>
  <si>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</si>
  <si>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</si>
  <si>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</si>
  <si>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</si>
  <si>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</si>
  <si>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</si>
  <si>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</si>
  <si>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</si>
  <si>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</si>
  <si>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</si>
  <si>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</si>
  <si>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</si>
  <si>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</si>
  <si>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</si>
  <si>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</si>
  <si>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</si>
  <si>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</si>
  <si>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</si>
  <si>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</si>
  <si>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</si>
  <si>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</si>
  <si>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</si>
  <si>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</si>
  <si>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</si>
  <si>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</si>
  <si>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</si>
  <si>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</si>
  <si>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</si>
  <si>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</si>
  <si>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</si>
  <si>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</si>
  <si>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</si>
  <si>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</si>
  <si>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</si>
  <si>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</si>
  <si>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</si>
  <si>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</si>
  <si>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</si>
  <si>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</si>
  <si>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</si>
  <si>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</si>
  <si>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</si>
  <si>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</si>
  <si>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</si>
  <si>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</si>
  <si>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</si>
  <si>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</si>
  <si>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</si>
  <si>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</si>
  <si>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</si>
  <si>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</si>
  <si>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</si>
  <si>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</si>
  <si>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</si>
  <si>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</si>
  <si>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</si>
  <si>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</si>
  <si>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</si>
  <si>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</si>
  <si>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</si>
  <si>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</si>
  <si>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</si>
  <si>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</si>
  <si>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</si>
  <si>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</si>
  <si>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</si>
  <si>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</si>
  <si>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</si>
  <si>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</si>
  <si>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</si>
  <si>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</si>
  <si>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</si>
  <si>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</si>
  <si>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</si>
  <si>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</si>
  <si>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</si>
  <si>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</si>
  <si>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</si>
  <si>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</si>
  <si>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</si>
  <si>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</si>
  <si>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</si>
  <si>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</si>
  <si>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</si>
  <si>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</si>
  <si>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</si>
  <si>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</si>
  <si>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</si>
  <si>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</si>
  <si>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</si>
  <si>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</si>
  <si>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</si>
  <si>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</si>
  <si>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</si>
  <si>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</si>
  <si>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</si>
  <si>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</si>
  <si>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</si>
  <si>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</si>
  <si>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</si>
  <si>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</si>
  <si>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</si>
  <si>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</si>
  <si>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</si>
  <si>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</si>
  <si>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</si>
  <si>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</si>
  <si>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</si>
  <si>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</si>
  <si>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</si>
  <si>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</si>
  <si>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</si>
  <si>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</si>
  <si>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</si>
  <si>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</si>
  <si>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</si>
  <si>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</si>
  <si>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</si>
  <si>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</si>
  <si>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</si>
  <si>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</si>
  <si>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</si>
  <si>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</si>
  <si>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</si>
  <si>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</si>
  <si>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</si>
  <si>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</si>
  <si>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</si>
  <si>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</si>
  <si>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</si>
  <si>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</si>
  <si>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</si>
  <si>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</si>
  <si>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</si>
  <si>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</si>
  <si>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</si>
  <si>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</si>
  <si>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</si>
  <si>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</si>
  <si>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</si>
  <si>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</si>
  <si>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</si>
  <si>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</si>
  <si>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</si>
  <si>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</si>
  <si>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</si>
  <si>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</si>
  <si>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</si>
  <si>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</si>
  <si>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</si>
  <si>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</si>
  <si>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</si>
  <si>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</si>
  <si>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</si>
  <si>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</si>
  <si>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</si>
  <si>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</si>
  <si>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</si>
  <si>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</si>
  <si>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</si>
  <si>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</si>
  <si>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</si>
  <si>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</si>
  <si>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</si>
  <si>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</si>
  <si>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</si>
  <si>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</si>
  <si>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</si>
  <si>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</si>
  <si>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</si>
  <si>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</si>
  <si>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</si>
  <si>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</si>
  <si>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</si>
  <si>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</si>
  <si>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</si>
  <si>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</si>
  <si>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</si>
  <si>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</si>
  <si>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</si>
  <si>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</si>
  <si>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</si>
  <si>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</si>
  <si>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</si>
  <si>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</si>
  <si>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</si>
  <si>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</si>
  <si>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</si>
  <si>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</si>
  <si>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</si>
  <si>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</si>
  <si>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</si>
  <si>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</si>
  <si>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</si>
  <si>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</si>
  <si>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</si>
  <si>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</si>
  <si>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</si>
  <si>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</si>
  <si>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</si>
  <si>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</si>
  <si>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</si>
  <si>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</si>
  <si>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</si>
  <si>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</si>
  <si>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</si>
  <si>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</si>
  <si>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</si>
  <si>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</si>
  <si>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</si>
  <si>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</si>
  <si>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</si>
  <si>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</si>
  <si>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</si>
  <si>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</si>
  <si>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</si>
  <si>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</si>
  <si>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</si>
  <si>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</si>
  <si>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</si>
  <si>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</si>
  <si>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</si>
  <si>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</si>
  <si>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</si>
  <si>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</si>
  <si>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</si>
  <si>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</si>
  <si>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</si>
  <si>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</si>
  <si>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</si>
  <si>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</si>
  <si>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</si>
  <si>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</si>
  <si>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</si>
  <si>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</si>
  <si>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</si>
  <si>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</si>
  <si>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</si>
  <si>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</si>
  <si>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</si>
  <si>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</si>
  <si>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</si>
  <si>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</si>
  <si>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</si>
  <si>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</si>
  <si>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</si>
  <si>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</si>
  <si>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</si>
  <si>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</si>
  <si>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</si>
  <si>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</si>
  <si>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</si>
  <si>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</si>
  <si>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</si>
  <si>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</si>
  <si>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</si>
  <si>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</si>
  <si>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</si>
  <si>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</si>
  <si>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</si>
  <si>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</si>
  <si>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</si>
  <si>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</si>
  <si>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</si>
  <si>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</si>
  <si>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</si>
  <si>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</si>
  <si>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</si>
  <si>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</si>
  <si>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</si>
  <si>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</si>
  <si>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</si>
  <si>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</si>
  <si>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</si>
  <si>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</si>
  <si>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</si>
  <si>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</si>
  <si>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</si>
  <si>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</si>
  <si>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</si>
  <si>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</si>
  <si>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</si>
  <si>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</si>
  <si>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</si>
  <si>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</si>
  <si>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</si>
  <si>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</si>
  <si>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</si>
  <si>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</si>
  <si>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</si>
  <si>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</si>
  <si>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</si>
  <si>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</si>
  <si>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</si>
  <si>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</si>
  <si>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</si>
  <si>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</si>
  <si>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</si>
  <si>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</si>
  <si>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</si>
  <si>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</si>
  <si>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</si>
  <si>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</si>
  <si>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</si>
  <si>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</si>
  <si>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</si>
  <si>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</si>
  <si>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</si>
  <si>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</si>
  <si>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</si>
  <si>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</si>
  <si>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</si>
  <si>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</si>
  <si>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</si>
  <si>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</si>
  <si>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</si>
  <si>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</si>
  <si>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</si>
  <si>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</si>
  <si>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</si>
  <si>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</si>
  <si>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</si>
  <si>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</si>
  <si>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</si>
  <si>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</si>
  <si>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</si>
  <si>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</si>
  <si>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</si>
  <si>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</si>
  <si>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</si>
  <si>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</si>
  <si>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</si>
  <si>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</si>
  <si>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</si>
  <si>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</si>
  <si>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</si>
  <si>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</si>
  <si>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</si>
  <si>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</si>
  <si>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</si>
  <si>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</si>
  <si>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</si>
  <si>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</si>
  <si>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</si>
  <si>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</si>
  <si>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</si>
  <si>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</si>
  <si>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</si>
  <si>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</si>
  <si>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</si>
  <si>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</si>
  <si>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</si>
  <si>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</si>
  <si>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</si>
  <si>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</si>
  <si>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</si>
  <si>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</si>
  <si>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</si>
  <si>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</si>
  <si>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</si>
  <si>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</si>
  <si>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</si>
  <si>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</si>
  <si>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</si>
  <si>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</si>
  <si>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</si>
  <si>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</si>
  <si>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</si>
  <si>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</si>
  <si>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</si>
  <si>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</si>
  <si>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</si>
  <si>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</si>
  <si>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</si>
  <si>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</si>
  <si>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</si>
  <si>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</si>
  <si>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</si>
  <si>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</si>
  <si>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</si>
  <si>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</si>
  <si>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</si>
  <si>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</si>
  <si>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</si>
  <si>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</si>
  <si>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</si>
  <si>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</si>
  <si>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</si>
  <si>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</si>
  <si>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</si>
  <si>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</si>
  <si>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</si>
  <si>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</si>
  <si>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</si>
  <si>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</si>
  <si>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</si>
  <si>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</si>
  <si>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</si>
  <si>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</si>
  <si>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</si>
  <si>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</si>
  <si>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</si>
  <si>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</si>
  <si>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</si>
  <si>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</si>
  <si>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</si>
  <si>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</si>
  <si>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</si>
  <si>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</si>
  <si>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</si>
  <si>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</si>
  <si>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</si>
  <si>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</si>
  <si>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</si>
  <si>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</si>
  <si>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</si>
  <si>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</si>
  <si>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</si>
  <si>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</si>
  <si>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</si>
  <si>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</si>
  <si>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</si>
  <si>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</si>
  <si>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</si>
  <si>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</si>
  <si>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</si>
  <si>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</si>
  <si>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</si>
  <si>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</si>
  <si>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</si>
  <si>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</si>
  <si>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</si>
  <si>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</si>
  <si>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</si>
  <si>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</si>
  <si>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</si>
  <si>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</si>
  <si>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</si>
  <si>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</si>
  <si>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</si>
  <si>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</si>
  <si>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</si>
  <si>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</si>
  <si>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</si>
  <si>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</si>
  <si>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</si>
  <si>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</si>
  <si>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</si>
  <si>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</si>
  <si>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</si>
  <si>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</si>
  <si>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</si>
  <si>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</si>
  <si>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</si>
  <si>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</si>
  <si>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</si>
  <si>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</si>
  <si>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</si>
  <si>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</si>
  <si>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</si>
  <si>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</si>
  <si>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</si>
  <si>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</si>
  <si>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</si>
  <si>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</si>
  <si>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</si>
  <si>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</si>
  <si>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</si>
  <si>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</si>
  <si>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</si>
  <si>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</si>
  <si>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</si>
  <si>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</si>
  <si>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</si>
  <si>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</si>
  <si>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</si>
  <si>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</si>
  <si>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</si>
  <si>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</si>
  <si>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</si>
  <si>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</si>
  <si>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</si>
  <si>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</si>
  <si>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</si>
  <si>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</si>
  <si>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</si>
  <si>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</si>
  <si>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</si>
  <si>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</si>
  <si>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</si>
  <si>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</si>
  <si>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</si>
  <si>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</si>
  <si>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</si>
  <si>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</si>
  <si>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</si>
  <si>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</si>
  <si>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</si>
  <si>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</si>
  <si>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</si>
  <si>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</si>
  <si>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</si>
  <si>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</si>
  <si>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</si>
  <si>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</si>
  <si>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</si>
  <si>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</si>
  <si>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</si>
  <si>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</si>
  <si>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</si>
  <si>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</si>
  <si>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</si>
  <si>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</si>
  <si>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</si>
  <si>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</si>
  <si>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</si>
  <si>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</si>
  <si>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</si>
  <si>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</si>
  <si>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</si>
  <si>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</si>
  <si>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</si>
  <si>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</si>
  <si>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</si>
  <si>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</si>
  <si>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</si>
  <si>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</si>
  <si>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</si>
  <si>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</si>
  <si>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</si>
  <si>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</si>
  <si>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</si>
  <si>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</si>
  <si>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</si>
  <si>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</si>
  <si>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</si>
  <si>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</si>
  <si>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</si>
  <si>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</si>
  <si>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</si>
  <si>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</si>
  <si>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</si>
  <si>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</si>
  <si>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</si>
  <si>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</si>
  <si>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</si>
  <si>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</si>
  <si>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</si>
  <si>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</si>
  <si>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</si>
  <si>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</si>
  <si>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</si>
  <si>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</si>
  <si>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</si>
  <si>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</si>
  <si>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</si>
  <si>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</si>
  <si>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</si>
  <si>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</si>
  <si>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</si>
  <si>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</si>
  <si>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</si>
  <si>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</si>
  <si>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</si>
  <si>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</si>
  <si>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</si>
  <si>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</si>
  <si>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</si>
  <si>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</si>
  <si>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</si>
  <si>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</si>
  <si>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</si>
  <si>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</si>
  <si>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</si>
  <si>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</si>
  <si>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</si>
  <si>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</si>
  <si>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</si>
  <si>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</si>
  <si>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</si>
  <si>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</si>
  <si>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</si>
  <si>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</si>
  <si>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</si>
  <si>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</si>
  <si>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</si>
  <si>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</si>
  <si>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</si>
  <si>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</si>
  <si>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</si>
  <si>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</si>
  <si>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</si>
  <si>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</si>
  <si>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</si>
  <si>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</si>
  <si>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</si>
  <si>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</si>
  <si>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</si>
  <si>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</si>
  <si>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</si>
  <si>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</si>
  <si>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</si>
  <si>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</si>
  <si>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</si>
  <si>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</si>
  <si>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</si>
  <si>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</si>
  <si>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</si>
  <si>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</si>
  <si>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</si>
  <si>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</si>
  <si>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</si>
  <si>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</si>
  <si>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</si>
  <si>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</si>
  <si>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</si>
  <si>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</si>
  <si>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</si>
  <si>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</si>
  <si>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</si>
  <si>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</si>
  <si>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</si>
  <si>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</si>
  <si>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</si>
  <si>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</si>
  <si>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</si>
  <si>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</si>
  <si>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</si>
  <si>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</si>
  <si>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</si>
  <si>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</si>
  <si>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</si>
  <si>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</si>
  <si>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</si>
  <si>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</si>
  <si>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</si>
  <si>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</si>
  <si>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</si>
  <si>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</si>
  <si>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</si>
  <si>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</si>
  <si>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</si>
  <si>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</si>
  <si>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</si>
  <si>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</si>
  <si>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</si>
  <si>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</si>
  <si>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</si>
  <si>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</si>
  <si>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</si>
  <si>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</si>
  <si>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</si>
  <si>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</si>
  <si>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</si>
  <si>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</si>
  <si>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</si>
  <si>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</si>
  <si>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</si>
  <si>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</si>
  <si>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</si>
  <si>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</si>
  <si>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</si>
  <si>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</si>
  <si>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</si>
  <si>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</si>
  <si>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</si>
  <si>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</si>
  <si>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</si>
  <si>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</si>
  <si>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</si>
  <si>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</si>
  <si>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</si>
  <si>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</si>
  <si>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</si>
  <si>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</si>
  <si>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</si>
  <si>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</si>
  <si>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</si>
  <si>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</si>
  <si>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</si>
  <si>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</si>
  <si>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</si>
  <si>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</si>
  <si>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</si>
  <si>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</si>
  <si>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</si>
  <si>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</si>
  <si>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</si>
  <si>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</si>
  <si>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</si>
  <si>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</si>
  <si>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</si>
  <si>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</si>
  <si>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</si>
  <si>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</si>
  <si>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</si>
  <si>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</si>
  <si>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</si>
  <si>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</si>
  <si>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</si>
  <si>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</si>
  <si>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</si>
  <si>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</si>
  <si>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</si>
  <si>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</si>
  <si>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</si>
  <si>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</si>
  <si>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</si>
  <si>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</si>
  <si>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</si>
  <si>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</si>
  <si>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</si>
  <si>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</si>
  <si>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</si>
  <si>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</si>
  <si>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</si>
  <si>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</si>
  <si>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</si>
  <si>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</si>
  <si>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</si>
  <si>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</si>
  <si>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</si>
  <si>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</si>
  <si>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</si>
  <si>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</si>
  <si>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</si>
  <si>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</si>
  <si>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</si>
  <si>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</si>
  <si>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</si>
  <si>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</si>
  <si>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</si>
  <si>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</si>
  <si>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</si>
  <si>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</si>
  <si>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</si>
  <si>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</si>
  <si>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</si>
  <si>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</si>
  <si>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</si>
  <si>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</si>
  <si>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</si>
  <si>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</si>
  <si>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</si>
  <si>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</si>
  <si>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</si>
  <si>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</si>
  <si>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</si>
  <si>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</si>
  <si>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</si>
  <si>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</si>
  <si>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</si>
  <si>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</si>
  <si>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</si>
  <si>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</si>
  <si>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</si>
  <si>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</si>
  <si>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</si>
  <si>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</si>
  <si>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</si>
  <si>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</si>
  <si>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</si>
  <si>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</si>
  <si>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</si>
  <si>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</si>
  <si>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</si>
  <si>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</si>
  <si>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</si>
  <si>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</si>
  <si>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</si>
  <si>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</si>
  <si>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</si>
  <si>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</si>
  <si>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</si>
  <si>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</si>
  <si>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</si>
  <si>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</si>
  <si>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</si>
  <si>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</si>
  <si>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</si>
  <si>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</si>
  <si>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</si>
  <si>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</si>
  <si>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</si>
  <si>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</si>
  <si>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</si>
  <si>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</si>
  <si>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</si>
  <si>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</si>
  <si>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</si>
  <si>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</si>
  <si>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</si>
  <si>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</si>
  <si>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</si>
  <si>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</si>
  <si>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</si>
  <si>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</si>
  <si>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</si>
  <si>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</si>
  <si>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</si>
  <si>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</si>
  <si>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</si>
  <si>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</si>
  <si>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</si>
  <si>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</si>
  <si>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</si>
  <si>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</si>
  <si>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</si>
  <si>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</si>
  <si>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</si>
  <si>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</si>
  <si>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</si>
  <si>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</si>
  <si>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</si>
  <si>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</si>
  <si>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</si>
  <si>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</si>
  <si>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</si>
  <si>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</si>
  <si>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</si>
  <si>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</si>
  <si>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</si>
  <si>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</si>
  <si>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</si>
  <si>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</si>
  <si>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</si>
  <si>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</si>
  <si>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</si>
  <si>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</si>
  <si>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</si>
  <si>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</si>
  <si>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</si>
  <si>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</si>
  <si>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</si>
  <si>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</si>
  <si>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</si>
  <si>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</si>
  <si>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</si>
  <si>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</si>
  <si>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</si>
  <si>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</si>
  <si>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</si>
  <si>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</si>
  <si>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</si>
  <si>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</si>
  <si>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</si>
  <si>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</si>
  <si>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</si>
  <si>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</si>
  <si>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</si>
  <si>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</si>
  <si>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</si>
  <si>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</si>
  <si>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</si>
  <si>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</si>
  <si>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</si>
  <si>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</si>
  <si>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</si>
  <si>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</si>
  <si>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</si>
  <si>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</si>
  <si>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</si>
  <si>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</si>
  <si>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</si>
  <si>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</si>
  <si>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</si>
  <si>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</si>
  <si>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</si>
  <si>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</si>
  <si>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</si>
  <si>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</si>
  <si>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</si>
  <si>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</si>
  <si>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</si>
  <si>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</si>
  <si>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</si>
  <si>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</si>
  <si>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</si>
  <si>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</si>
  <si>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</si>
  <si>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</si>
  <si>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</si>
  <si>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</si>
  <si>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</si>
  <si>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</si>
  <si>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</si>
  <si>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</si>
  <si>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</si>
  <si>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</si>
  <si>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</si>
  <si>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</si>
  <si>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</si>
  <si>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</si>
  <si>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</si>
  <si>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</si>
  <si>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</si>
  <si>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</si>
  <si>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</si>
  <si>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</si>
  <si>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</si>
  <si>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</si>
  <si>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</si>
  <si>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</si>
  <si>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</si>
  <si>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</si>
  <si>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</si>
  <si>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</si>
  <si>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</si>
  <si>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</si>
  <si>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</si>
  <si>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</si>
  <si>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</si>
  <si>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</si>
  <si>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</si>
  <si>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</si>
  <si>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</si>
  <si>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</si>
  <si>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</si>
  <si>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</si>
  <si>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</si>
  <si>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</si>
  <si>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</si>
  <si>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</si>
  <si>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</si>
  <si>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</si>
  <si>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</si>
  <si>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</si>
  <si>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</si>
  <si>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</si>
  <si>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</si>
  <si>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</si>
  <si>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</si>
  <si>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</si>
  <si>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</si>
  <si>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</si>
  <si>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</si>
  <si>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</si>
  <si>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</si>
  <si>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</si>
  <si>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</si>
  <si>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</si>
  <si>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</si>
  <si>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</si>
  <si>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</si>
  <si>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</si>
  <si>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</si>
  <si>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</si>
  <si>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</si>
  <si>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</si>
  <si>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</si>
  <si>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</si>
  <si>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</si>
  <si>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</si>
  <si>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</si>
  <si>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</si>
  <si>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</si>
  <si>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</si>
  <si>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</si>
  <si>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</si>
  <si>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</si>
  <si>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</si>
  <si>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</si>
  <si>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</si>
  <si>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</si>
  <si>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</si>
  <si>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</si>
  <si>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</si>
  <si>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</si>
  <si>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</si>
  <si>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</si>
  <si>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</si>
  <si>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</si>
  <si>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</si>
  <si>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</si>
  <si>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</si>
  <si>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</si>
  <si>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</si>
  <si>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</si>
  <si>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</si>
  <si>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</si>
  <si>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</si>
  <si>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</si>
  <si>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</si>
  <si>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</si>
  <si>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</si>
  <si>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</si>
  <si>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</si>
  <si>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</si>
  <si>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</si>
  <si>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</si>
  <si>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</si>
  <si>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</si>
  <si>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</si>
  <si>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</si>
  <si>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</si>
  <si>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</si>
  <si>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</si>
  <si>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</si>
  <si>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</si>
  <si>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</si>
  <si>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</si>
  <si>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</si>
  <si>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</si>
  <si>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</si>
  <si>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</si>
  <si>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</si>
  <si>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</si>
  <si>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</si>
  <si>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</si>
  <si>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</si>
  <si>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</si>
  <si>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</si>
  <si>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</si>
  <si>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</si>
  <si>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</si>
  <si>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</si>
  <si>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</si>
  <si>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</si>
  <si>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</si>
  <si>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</si>
  <si>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</si>
  <si>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</si>
  <si>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</si>
  <si>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</si>
  <si>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</si>
  <si>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</si>
  <si>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</si>
  <si>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</si>
  <si>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</si>
  <si>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</si>
  <si>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</si>
  <si>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</si>
  <si>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</si>
  <si>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</si>
  <si>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</si>
  <si>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</si>
  <si>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</si>
  <si>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</si>
  <si>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</si>
  <si>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</si>
  <si>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</si>
  <si>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</si>
  <si>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</si>
  <si>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</si>
  <si>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</si>
  <si>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</si>
  <si>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</si>
  <si>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</si>
  <si>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</si>
  <si>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</si>
  <si>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</si>
  <si>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</si>
  <si>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</si>
  <si>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</si>
  <si>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</si>
  <si>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</si>
  <si>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</si>
  <si>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</si>
  <si>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</si>
  <si>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</si>
  <si>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</si>
  <si>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</si>
  <si>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</si>
  <si>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</si>
  <si>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</si>
  <si>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</si>
  <si>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</si>
  <si>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</si>
  <si>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</si>
  <si>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</si>
  <si>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</si>
  <si>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</si>
  <si>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</si>
  <si>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</si>
  <si>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</si>
  <si>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</si>
  <si>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</si>
  <si>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</si>
  <si>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</si>
  <si>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</si>
  <si>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</si>
  <si>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</si>
  <si>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</si>
  <si>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</si>
  <si>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</si>
  <si>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</si>
  <si>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</si>
  <si>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</si>
  <si>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</si>
  <si>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</si>
  <si>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</si>
  <si>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</si>
  <si>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</si>
  <si>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</si>
  <si>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</si>
  <si>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</si>
  <si>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</si>
  <si>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</si>
  <si>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</si>
  <si>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</si>
  <si>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</si>
  <si>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</si>
  <si>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</si>
  <si>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</si>
  <si>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</si>
  <si>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</si>
  <si>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</si>
  <si>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</si>
  <si>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</si>
  <si>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</si>
  <si>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</si>
  <si>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</si>
  <si>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</si>
  <si>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</si>
  <si>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</si>
  <si>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</si>
  <si>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</si>
  <si>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</si>
  <si>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</si>
  <si>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</si>
  <si>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</si>
  <si>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</si>
  <si>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</si>
  <si>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</si>
  <si>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</si>
  <si>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</si>
  <si>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</si>
  <si>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</si>
  <si>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</si>
  <si>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</si>
  <si>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</si>
  <si>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</si>
  <si>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</si>
  <si>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</si>
  <si>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</si>
  <si>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</si>
  <si>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</si>
  <si>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</si>
  <si>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</si>
  <si>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</si>
  <si>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</si>
  <si>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</si>
  <si>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</si>
  <si>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</si>
  <si>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</si>
  <si>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</si>
  <si>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</si>
  <si>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</si>
  <si>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</si>
  <si>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</si>
  <si>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</si>
  <si>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</si>
  <si>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</si>
  <si>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</si>
  <si>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</si>
  <si>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</si>
  <si>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</si>
  <si>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</si>
  <si>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</si>
  <si>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</si>
  <si>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</si>
  <si>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</si>
  <si>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</si>
  <si>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</si>
  <si>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</si>
  <si>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</si>
  <si>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</si>
  <si>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</si>
  <si>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</si>
  <si>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</si>
  <si>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</si>
  <si>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</si>
  <si>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</si>
  <si>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</si>
  <si>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</si>
  <si>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</si>
  <si>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</si>
  <si>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</si>
  <si>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</si>
  <si>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</si>
  <si>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</si>
  <si>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</si>
  <si>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</si>
  <si>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</si>
  <si>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</si>
  <si>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</si>
  <si>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</si>
  <si>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</si>
  <si>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</si>
  <si>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</si>
  <si>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</si>
  <si>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</si>
  <si>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</si>
  <si>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</si>
  <si>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</si>
  <si>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</si>
  <si>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</si>
  <si>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</si>
  <si>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</si>
  <si>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</si>
  <si>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</si>
  <si>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</si>
  <si>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</si>
  <si>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</si>
  <si>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</si>
  <si>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</si>
  <si>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</si>
  <si>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</si>
  <si>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</si>
  <si>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</si>
  <si>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</si>
  <si>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</si>
  <si>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</si>
  <si>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</si>
  <si>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</si>
  <si>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</si>
  <si>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</si>
  <si>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</si>
  <si>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</si>
  <si>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</si>
  <si>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</si>
  <si>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</si>
  <si>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</si>
  <si>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</si>
  <si>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</si>
  <si>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</si>
  <si>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</si>
  <si>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</si>
  <si>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</si>
  <si>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</si>
  <si>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</si>
  <si>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</si>
  <si>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</si>
  <si>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</si>
  <si>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</si>
  <si>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</si>
  <si>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</si>
  <si>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</si>
  <si>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</si>
  <si>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</si>
  <si>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</si>
  <si>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</si>
  <si>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</si>
  <si>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</si>
  <si>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</si>
  <si>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</si>
  <si>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</si>
  <si>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</si>
  <si>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</si>
  <si>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</si>
  <si>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</si>
  <si>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</si>
  <si>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</si>
  <si>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</si>
  <si>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</si>
  <si>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</si>
  <si>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</si>
  <si>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</si>
  <si>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</si>
  <si>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</si>
  <si>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</si>
  <si>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</si>
  <si>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</si>
  <si>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</si>
  <si>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</si>
  <si>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</si>
  <si>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</si>
  <si>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</si>
  <si>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</si>
  <si>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</si>
  <si>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</si>
  <si>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</si>
  <si>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</si>
  <si>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</si>
  <si>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</si>
  <si>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</si>
  <si>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</si>
  <si>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</si>
  <si>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</si>
  <si>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</si>
  <si>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</si>
  <si>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</si>
  <si>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</si>
  <si>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</si>
  <si>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</si>
  <si>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</si>
  <si>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</si>
  <si>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</si>
  <si>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</si>
  <si>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</si>
  <si>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</si>
  <si>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</si>
  <si>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</si>
  <si>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</si>
  <si>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</si>
  <si>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</si>
  <si>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</si>
  <si>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</si>
  <si>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</si>
  <si>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</si>
  <si>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</si>
  <si>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</si>
  <si>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</si>
  <si>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</si>
  <si>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</si>
  <si>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</si>
  <si>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</si>
  <si>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</si>
  <si>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</si>
  <si>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</si>
  <si>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</si>
  <si>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</si>
  <si>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</si>
  <si>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</si>
  <si>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</si>
  <si>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</si>
  <si>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</si>
  <si>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</si>
  <si>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</si>
  <si>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</si>
  <si>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</si>
  <si>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</si>
  <si>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</si>
  <si>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</si>
  <si>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</si>
  <si>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</si>
  <si>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</si>
  <si>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</si>
  <si>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</si>
  <si>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</si>
  <si>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</si>
  <si>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</si>
  <si>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</si>
  <si>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</si>
  <si>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</si>
  <si>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</si>
  <si>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</si>
  <si>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</si>
  <si>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</si>
  <si>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</si>
  <si>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</si>
  <si>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</si>
  <si>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</si>
  <si>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</si>
  <si>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</si>
  <si>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</si>
  <si>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</si>
  <si>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</si>
  <si>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</si>
  <si>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</si>
  <si>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</si>
  <si>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</si>
  <si>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</si>
  <si>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</si>
  <si>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</si>
  <si>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</si>
  <si>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</si>
  <si>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</si>
  <si>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</si>
  <si>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</si>
  <si>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</si>
  <si>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</si>
  <si>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</si>
  <si>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</si>
  <si>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</si>
  <si>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</si>
  <si>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</si>
  <si>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</si>
  <si>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</si>
  <si>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</si>
  <si>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</si>
  <si>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</si>
  <si>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</si>
  <si>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</si>
  <si>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</si>
  <si>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</si>
  <si>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</si>
  <si>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</si>
  <si>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</si>
  <si>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</si>
  <si>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</si>
  <si>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</si>
  <si>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</si>
  <si>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</si>
  <si>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</si>
  <si>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</si>
  <si>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</si>
  <si>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</si>
  <si>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</si>
  <si>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</si>
  <si>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</si>
  <si>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</si>
  <si>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</si>
  <si>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</si>
  <si>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</si>
  <si>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</si>
  <si>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</si>
  <si>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</si>
  <si>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</si>
  <si>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</si>
  <si>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</si>
  <si>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</si>
  <si>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</si>
  <si>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</si>
  <si>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</si>
  <si>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</si>
  <si>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</si>
  <si>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</si>
  <si>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</si>
  <si>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</si>
  <si>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</si>
  <si>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</si>
  <si>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</si>
  <si>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</si>
  <si>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</si>
  <si>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</si>
  <si>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</si>
  <si>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</si>
  <si>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</si>
  <si>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</si>
  <si>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</si>
  <si>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</si>
  <si>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</si>
  <si>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</si>
  <si>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</si>
  <si>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</si>
  <si>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</si>
  <si>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</si>
  <si>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</si>
  <si>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</si>
  <si>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</si>
  <si>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</si>
  <si>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</si>
  <si>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</si>
  <si>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</si>
  <si>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</si>
  <si>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</si>
  <si>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</si>
  <si>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</si>
  <si>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</si>
  <si>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</si>
  <si>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</si>
  <si>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</si>
  <si>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</si>
  <si>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</si>
  <si>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</si>
  <si>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</si>
  <si>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</si>
  <si>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</si>
  <si>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</si>
  <si>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</si>
  <si>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</si>
  <si>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</si>
  <si>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</si>
  <si>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</si>
  <si>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</si>
  <si>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</si>
  <si>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</si>
  <si>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</si>
  <si>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</si>
  <si>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</si>
  <si>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</si>
  <si>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</si>
  <si>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</si>
  <si>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</si>
  <si>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</si>
  <si>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</si>
  <si>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</si>
  <si>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</si>
  <si>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</si>
  <si>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</si>
  <si>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</si>
  <si>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</si>
  <si>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</si>
  <si>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</si>
  <si>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</si>
  <si>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</si>
  <si>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</si>
  <si>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</si>
  <si>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</si>
  <si>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</si>
  <si>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</si>
  <si>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</si>
  <si>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</si>
  <si>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</si>
  <si>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</si>
  <si>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</si>
  <si>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</si>
  <si>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</si>
  <si>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</si>
  <si>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</si>
  <si>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</si>
  <si>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</si>
  <si>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</si>
  <si>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</si>
  <si>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</si>
  <si>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</si>
  <si>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</si>
  <si>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</si>
  <si>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</si>
  <si>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</si>
  <si>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</si>
  <si>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</si>
  <si>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</si>
  <si>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</si>
  <si>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</si>
  <si>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</si>
  <si>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</si>
  <si>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</si>
  <si>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</si>
  <si>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</si>
  <si>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</si>
  <si>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</si>
  <si>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</si>
  <si>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</si>
  <si>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</si>
  <si>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</si>
  <si>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</si>
  <si>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</si>
  <si>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</si>
  <si>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</si>
  <si>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</si>
  <si>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</si>
  <si>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</si>
  <si>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</si>
  <si>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</si>
  <si>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</si>
  <si>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</si>
  <si>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</si>
  <si>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</si>
  <si>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</si>
  <si>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</si>
  <si>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</si>
  <si>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</si>
  <si>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</si>
  <si>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</si>
  <si>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</si>
  <si>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</si>
  <si>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</si>
  <si>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</si>
  <si>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</si>
  <si>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</si>
  <si>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</si>
  <si>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</si>
  <si>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</si>
  <si>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</si>
  <si>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</si>
  <si>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</si>
  <si>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</si>
  <si>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</si>
  <si>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</si>
  <si>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</si>
  <si>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</si>
  <si>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</si>
  <si>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</si>
  <si>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</si>
  <si>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</si>
  <si>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</si>
  <si>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</si>
  <si>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</si>
  <si>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</si>
  <si>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</si>
  <si>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</si>
  <si>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</si>
  <si>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</si>
  <si>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</si>
  <si>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</si>
  <si>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</si>
  <si>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</si>
  <si>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</si>
  <si>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</si>
  <si>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</si>
  <si>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</si>
  <si>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</si>
  <si>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</si>
  <si>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</si>
  <si>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</si>
  <si>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</si>
  <si>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</si>
  <si>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</si>
  <si>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</si>
  <si>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</si>
  <si>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</si>
  <si>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</si>
  <si>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</si>
  <si>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</si>
  <si>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</si>
  <si>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</si>
  <si>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</si>
  <si>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</si>
  <si>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</si>
  <si>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</si>
  <si>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</si>
  <si>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</si>
  <si>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</si>
  <si>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</si>
  <si>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</si>
  <si>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</si>
  <si>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</si>
  <si>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</si>
  <si>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</si>
  <si>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</si>
  <si>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</si>
  <si>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</si>
  <si>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</si>
  <si>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</si>
  <si>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</si>
  <si>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</si>
  <si>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</si>
  <si>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</si>
  <si>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</si>
  <si>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</si>
  <si>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</si>
  <si>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</si>
  <si>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</si>
  <si>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</si>
  <si>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</si>
  <si>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</si>
  <si>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</si>
  <si>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</si>
  <si>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</si>
  <si>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</si>
  <si>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</si>
  <si>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</si>
  <si>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</si>
  <si>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</si>
  <si>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</si>
  <si>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</si>
  <si>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</si>
  <si>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</si>
  <si>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</si>
  <si>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</si>
  <si>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</si>
  <si>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</si>
  <si>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</si>
  <si>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</si>
  <si>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</si>
  <si>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</si>
  <si>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</si>
  <si>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</si>
  <si>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</si>
  <si>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</si>
  <si>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</si>
  <si>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</si>
  <si>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</si>
  <si>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</si>
  <si>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</si>
  <si>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</si>
  <si>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</si>
  <si>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</si>
  <si>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</si>
  <si>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</si>
  <si>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</si>
  <si>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</si>
  <si>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</si>
  <si>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</si>
  <si>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</si>
  <si>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</si>
  <si>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</si>
  <si>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</si>
  <si>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</si>
  <si>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</si>
  <si>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</si>
  <si>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</si>
  <si>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</si>
  <si>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</si>
  <si>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</si>
  <si>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</si>
  <si>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</si>
  <si>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</si>
  <si>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</si>
  <si>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</si>
  <si>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</si>
  <si>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</si>
  <si>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</si>
  <si>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</si>
  <si>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</si>
  <si>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</si>
  <si>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</si>
  <si>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</si>
  <si>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</si>
  <si>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</si>
  <si>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</si>
  <si>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</si>
  <si>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</si>
  <si>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</si>
  <si>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</si>
  <si>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</si>
  <si>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</si>
  <si>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</si>
  <si>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</si>
  <si>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</si>
  <si>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</si>
  <si>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</si>
  <si>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</si>
  <si>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</si>
  <si>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</si>
  <si>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</si>
  <si>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</si>
  <si>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</si>
  <si>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</si>
  <si>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</si>
  <si>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</si>
  <si>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</si>
  <si>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</si>
  <si>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</si>
  <si>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</si>
  <si>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</si>
  <si>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</si>
  <si>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</si>
  <si>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</si>
  <si>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</si>
  <si>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</si>
  <si>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</si>
  <si>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</si>
  <si>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</si>
  <si>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</si>
  <si>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</si>
  <si>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</si>
  <si>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</si>
  <si>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</si>
  <si>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</si>
  <si>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</si>
  <si>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</si>
  <si>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</si>
  <si>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</si>
  <si>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</si>
  <si>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</si>
  <si>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</si>
  <si>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</si>
  <si>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</si>
  <si>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</si>
  <si>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</si>
  <si>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</si>
  <si>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</si>
  <si>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</si>
  <si>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</si>
  <si>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</si>
  <si>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</si>
  <si>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</si>
  <si>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</si>
  <si>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</si>
  <si>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</si>
  <si>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</si>
  <si>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</si>
  <si>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</si>
  <si>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</si>
  <si>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</si>
  <si>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</si>
  <si>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</si>
  <si>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</si>
  <si>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</si>
  <si>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</si>
  <si>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</si>
  <si>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</si>
  <si>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</si>
  <si>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</si>
  <si>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</si>
  <si>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</si>
  <si>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</si>
  <si>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</si>
  <si>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</si>
  <si>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</si>
  <si>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</si>
  <si>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</si>
  <si>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</si>
  <si>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</si>
  <si>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</si>
  <si>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</si>
  <si>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</si>
  <si>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</si>
  <si>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</si>
  <si>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</si>
  <si>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</si>
  <si>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</si>
  <si>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</si>
  <si>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</si>
  <si>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</si>
  <si>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</si>
  <si>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</si>
  <si>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</si>
  <si>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</si>
  <si>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</si>
  <si>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</si>
  <si>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</si>
  <si>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</si>
  <si>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</si>
  <si>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</si>
  <si>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</si>
  <si>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</si>
  <si>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</si>
  <si>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</si>
  <si>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</si>
  <si>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</si>
  <si>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</si>
  <si>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</si>
  <si>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</si>
  <si>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</si>
  <si>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</si>
  <si>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</si>
  <si>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</si>
  <si>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</si>
  <si>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</si>
  <si>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</si>
  <si>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</si>
  <si>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</si>
  <si>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</si>
  <si>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</si>
  <si>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</si>
  <si>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</si>
  <si>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</si>
  <si>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</si>
  <si>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</si>
  <si>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</si>
  <si>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</si>
  <si>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</si>
  <si>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</si>
  <si>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</si>
  <si>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</si>
  <si>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</si>
  <si>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</si>
  <si>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</si>
  <si>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</si>
  <si>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</si>
  <si>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</si>
  <si>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</si>
  <si>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</si>
  <si>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</si>
  <si>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</si>
  <si>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</si>
  <si>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</si>
  <si>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</si>
  <si>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</si>
  <si>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</si>
  <si>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</si>
  <si>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</si>
  <si>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</si>
  <si>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</si>
  <si>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</si>
  <si>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</si>
  <si>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</si>
  <si>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</si>
  <si>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</si>
  <si>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</si>
  <si>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</si>
  <si>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</si>
  <si>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</si>
  <si>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</si>
  <si>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</si>
  <si>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</si>
  <si>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</si>
  <si>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</si>
  <si>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</si>
  <si>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</si>
  <si>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</si>
  <si>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</si>
  <si>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</si>
  <si>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</si>
  <si>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</si>
  <si>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</si>
  <si>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</si>
  <si>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</si>
  <si>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</si>
  <si>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</si>
  <si>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</si>
  <si>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</si>
  <si>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</si>
  <si>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</si>
  <si>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</si>
  <si>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</si>
  <si>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</si>
  <si>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</si>
  <si>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</si>
  <si>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</si>
  <si>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</si>
  <si>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</si>
  <si>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</si>
  <si>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</si>
  <si>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</si>
  <si>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</si>
  <si>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</si>
  <si>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</si>
  <si>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</si>
  <si>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</si>
  <si>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</si>
  <si>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</si>
  <si>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</si>
  <si>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</si>
  <si>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</si>
  <si>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</si>
  <si>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</si>
  <si>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</si>
  <si>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</si>
  <si>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</si>
  <si>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</si>
  <si>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</si>
  <si>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</si>
  <si>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</si>
  <si>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</si>
  <si>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</si>
  <si>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</si>
  <si>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</si>
  <si>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</si>
  <si>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</si>
  <si>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</si>
  <si>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</si>
  <si>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</si>
  <si>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</si>
  <si>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</si>
  <si>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</si>
  <si>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</si>
  <si>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</si>
  <si>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</si>
  <si>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</si>
  <si>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</si>
  <si>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</si>
  <si>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</si>
  <si>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</si>
  <si>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</si>
  <si>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</si>
  <si>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</si>
  <si>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</si>
  <si>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</si>
  <si>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</si>
  <si>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</si>
  <si>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</si>
  <si>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</si>
  <si>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</si>
  <si>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</si>
  <si>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</si>
  <si>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</si>
  <si>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</si>
  <si>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</si>
  <si>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</si>
  <si>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</si>
  <si>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</si>
  <si>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</si>
  <si>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</si>
  <si>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</si>
  <si>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</si>
  <si>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</si>
  <si>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</si>
  <si>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</si>
  <si>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</si>
  <si>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</si>
  <si>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</si>
  <si>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</si>
  <si>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</si>
  <si>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</si>
  <si>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</si>
  <si>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</si>
  <si>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</si>
  <si>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</si>
  <si>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</si>
  <si>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</si>
  <si>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</si>
  <si>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</si>
  <si>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</si>
  <si>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</si>
  <si>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</si>
  <si>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</si>
  <si>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</si>
  <si>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</si>
  <si>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</si>
  <si>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</si>
  <si>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</si>
  <si>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</si>
  <si>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</si>
  <si>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</si>
  <si>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</si>
  <si>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</si>
  <si>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</si>
  <si>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</si>
  <si>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</si>
  <si>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</si>
  <si>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</si>
  <si>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</si>
  <si>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</si>
  <si>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</si>
  <si>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</si>
  <si>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</si>
  <si>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</si>
  <si>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</si>
  <si>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</si>
  <si>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</si>
  <si>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</si>
  <si>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</si>
  <si>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</si>
  <si>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</si>
  <si>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</si>
  <si>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</si>
  <si>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</si>
  <si>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</si>
  <si>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</si>
  <si>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</si>
  <si>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</si>
  <si>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</si>
  <si>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</si>
  <si>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</si>
  <si>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</si>
  <si>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</si>
  <si>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</si>
  <si>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</si>
  <si>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</si>
  <si>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</si>
  <si>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</si>
  <si>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</si>
  <si>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</si>
  <si>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</si>
  <si>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</si>
  <si>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</si>
  <si>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</si>
  <si>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</si>
  <si>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</si>
  <si>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</si>
  <si>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</si>
  <si>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</si>
  <si>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</si>
  <si>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</si>
  <si>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</si>
  <si>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</si>
  <si>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</si>
  <si>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</si>
  <si>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</si>
  <si>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</si>
  <si>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</si>
  <si>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</si>
  <si>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</si>
  <si>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</si>
  <si>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</si>
  <si>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</si>
  <si>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</si>
  <si>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</si>
  <si>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</si>
  <si>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</si>
  <si>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</si>
  <si>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</si>
  <si>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</si>
  <si>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</si>
  <si>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</si>
  <si>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</si>
  <si>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</si>
  <si>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</si>
  <si>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</si>
  <si>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</si>
  <si>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</si>
  <si>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</si>
  <si>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</si>
  <si>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</si>
  <si>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</si>
  <si>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</si>
  <si>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</si>
  <si>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</si>
  <si>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</si>
  <si>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</si>
  <si>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</si>
  <si>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</si>
  <si>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</si>
  <si>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</si>
  <si>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</si>
  <si>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</si>
  <si>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</si>
  <si>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</si>
  <si>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</si>
  <si>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</si>
  <si>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</si>
  <si>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</si>
  <si>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</si>
  <si>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</si>
  <si>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</si>
  <si>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</si>
  <si>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</si>
  <si>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</si>
  <si>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</si>
  <si>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</si>
  <si>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</si>
  <si>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</si>
  <si>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</si>
  <si>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</si>
  <si>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</si>
  <si>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</si>
  <si>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</si>
  <si>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</si>
  <si>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</si>
  <si>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</si>
  <si>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</si>
  <si>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</si>
  <si>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</si>
  <si>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</si>
  <si>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</si>
  <si>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</si>
  <si>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</si>
  <si>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</si>
  <si>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</si>
  <si>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</si>
  <si>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</si>
  <si>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</si>
  <si>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</si>
  <si>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</si>
  <si>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</si>
  <si>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</si>
  <si>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</si>
  <si>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</si>
  <si>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</si>
  <si>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</si>
  <si>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</si>
  <si>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</si>
  <si>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</si>
  <si>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</si>
  <si>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</si>
  <si>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</si>
  <si>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</si>
  <si>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</si>
  <si>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</si>
  <si>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</si>
  <si>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</si>
  <si>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</si>
  <si>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</si>
  <si>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</si>
  <si>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</si>
  <si>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</si>
  <si>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</si>
  <si>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</si>
  <si>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</si>
  <si>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</si>
  <si>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</si>
  <si>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</si>
  <si>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</si>
  <si>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</si>
  <si>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</si>
  <si>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</si>
  <si>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</si>
  <si>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</si>
  <si>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</si>
  <si>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</si>
  <si>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</si>
  <si>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</si>
  <si>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</si>
  <si>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</si>
  <si>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</si>
  <si>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</si>
  <si>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</si>
  <si>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</si>
  <si>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</si>
  <si>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</si>
  <si>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</si>
  <si>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</si>
  <si>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</si>
  <si>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</si>
  <si>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</si>
  <si>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</si>
  <si>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</si>
  <si>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</si>
  <si>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</si>
  <si>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</si>
  <si>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</si>
  <si>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</si>
  <si>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</si>
  <si>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</si>
  <si>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</si>
  <si>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</si>
  <si>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</si>
  <si>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</si>
  <si>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</si>
  <si>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</si>
  <si>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</si>
  <si>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</si>
  <si>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</si>
  <si>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</si>
  <si>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</si>
  <si>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</si>
  <si>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</si>
  <si>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</si>
  <si>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</si>
  <si>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</si>
  <si>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</si>
  <si>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</si>
  <si>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</si>
  <si>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</si>
  <si>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</si>
  <si>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</si>
  <si>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</si>
  <si>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</si>
  <si>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</si>
  <si>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</si>
  <si>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</si>
  <si>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</si>
  <si>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</si>
  <si>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</si>
  <si>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</si>
  <si>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</si>
  <si>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</si>
  <si>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</si>
  <si>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</si>
  <si>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</si>
  <si>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</si>
  <si>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</si>
  <si>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</si>
  <si>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</si>
  <si>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</si>
  <si>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</si>
  <si>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</si>
  <si>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</si>
  <si>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</si>
  <si>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</si>
  <si>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</si>
  <si>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</si>
  <si>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</si>
  <si>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</si>
  <si>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</si>
  <si>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</si>
  <si>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</si>
  <si>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</si>
  <si>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</si>
  <si>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</si>
  <si>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</si>
  <si>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</si>
  <si>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</si>
  <si>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</si>
  <si>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</si>
  <si>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</si>
  <si>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</si>
  <si>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</si>
  <si>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</si>
  <si>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</si>
  <si>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</si>
  <si>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</si>
  <si>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</si>
  <si>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</si>
  <si>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</si>
  <si>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</si>
  <si>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</si>
  <si>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</si>
  <si>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</si>
  <si>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</si>
  <si>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</si>
  <si>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</si>
  <si>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</si>
  <si>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</si>
  <si>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</si>
  <si>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</si>
  <si>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</si>
  <si>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</si>
  <si>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</si>
  <si>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</si>
  <si>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</si>
  <si>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</si>
  <si>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</si>
  <si>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</si>
  <si>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</si>
  <si>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</si>
  <si>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</si>
  <si>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</si>
  <si>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</si>
  <si>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</si>
  <si>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</si>
  <si>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</si>
  <si>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</si>
  <si>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</si>
  <si>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</si>
  <si>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</si>
  <si>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</si>
  <si>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</si>
  <si>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</si>
  <si>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</si>
  <si>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</si>
  <si>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</si>
  <si>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</si>
  <si>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</si>
  <si>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</si>
  <si>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</si>
  <si>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</si>
  <si>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</si>
  <si>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</si>
  <si>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</si>
  <si>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</si>
  <si>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</si>
  <si>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</si>
  <si>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</si>
  <si>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</si>
  <si>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</si>
  <si>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</si>
  <si>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</si>
  <si>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</si>
  <si>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</si>
  <si>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</si>
  <si>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</si>
  <si>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</si>
  <si>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</si>
  <si>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</si>
  <si>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</si>
  <si>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</si>
  <si>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</si>
  <si>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</si>
  <si>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</si>
  <si>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</si>
  <si>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</si>
  <si>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</si>
  <si>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</si>
  <si>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</si>
  <si>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</si>
  <si>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</si>
  <si>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</si>
  <si>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</si>
  <si>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</si>
  <si>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</si>
  <si>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</si>
  <si>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</si>
  <si>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</si>
  <si>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</si>
  <si>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</si>
  <si>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</si>
  <si>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</si>
  <si>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</si>
  <si>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</si>
  <si>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</si>
  <si>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</si>
  <si>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</si>
  <si>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</si>
  <si>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</si>
  <si>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</si>
  <si>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</si>
  <si>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</si>
  <si>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</si>
  <si>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</si>
  <si>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</si>
  <si>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</si>
  <si>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</si>
  <si>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</si>
  <si>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</si>
  <si>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</si>
  <si>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</si>
  <si>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</si>
  <si>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</si>
  <si>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</si>
  <si>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</si>
  <si>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</si>
  <si>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</si>
  <si>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</si>
  <si>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</si>
  <si>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</si>
  <si>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</si>
  <si>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</si>
  <si>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</si>
  <si>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</si>
  <si>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</si>
  <si>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</si>
  <si>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</si>
  <si>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</si>
  <si>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</si>
  <si>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</si>
  <si>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</si>
  <si>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</si>
  <si>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</si>
  <si>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</si>
  <si>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</si>
  <si>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</si>
  <si>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</si>
  <si>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</si>
  <si>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</si>
  <si>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</si>
  <si>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</si>
  <si>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</si>
  <si>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</si>
  <si>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</si>
  <si>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</si>
  <si>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</si>
  <si>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</si>
  <si>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</si>
  <si>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</si>
  <si>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</si>
  <si>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</si>
  <si>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</si>
  <si>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</si>
  <si>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</si>
  <si>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</si>
  <si>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</si>
  <si>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</si>
  <si>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</si>
  <si>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</si>
  <si>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</si>
  <si>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</si>
  <si>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</si>
  <si>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</si>
  <si>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</si>
  <si>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</si>
  <si>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</si>
  <si>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</si>
  <si>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</si>
  <si>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</si>
  <si>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</si>
  <si>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</si>
  <si>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</si>
  <si>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</si>
  <si>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</si>
  <si>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</si>
  <si>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</si>
  <si>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</si>
  <si>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</si>
  <si>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</si>
  <si>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</si>
  <si>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</si>
  <si>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</si>
  <si>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</si>
  <si>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</si>
  <si>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</si>
  <si>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</si>
  <si>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</si>
  <si>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</si>
  <si>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</si>
  <si>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</si>
  <si>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</si>
  <si>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</si>
  <si>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</si>
  <si>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</si>
  <si>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</si>
  <si>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</si>
  <si>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</si>
  <si>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</si>
  <si>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</si>
  <si>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</si>
  <si>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</si>
  <si>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</si>
  <si>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</si>
  <si>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</si>
  <si>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</si>
  <si>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</si>
  <si>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</si>
  <si>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</si>
  <si>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</si>
  <si>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</si>
  <si>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</si>
  <si>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</si>
  <si>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</si>
  <si>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</si>
  <si>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</si>
  <si>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</si>
  <si>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</si>
  <si>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</si>
  <si>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</si>
  <si>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</si>
  <si>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</si>
  <si>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</si>
  <si>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</si>
  <si>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</si>
  <si>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</si>
  <si>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</si>
  <si>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</si>
  <si>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</si>
  <si>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</si>
  <si>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</si>
  <si>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</si>
  <si>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</si>
  <si>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</si>
  <si>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</si>
  <si>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</si>
  <si>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</si>
  <si>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</si>
  <si>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</si>
  <si>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</si>
  <si>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</si>
  <si>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</si>
  <si>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</si>
  <si>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</si>
  <si>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</si>
  <si>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</si>
  <si>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</si>
  <si>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</si>
  <si>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</si>
  <si>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</si>
  <si>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</si>
  <si>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</si>
  <si>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</si>
  <si>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</si>
  <si>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</si>
  <si>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</si>
  <si>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</si>
  <si>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</si>
  <si>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</si>
  <si>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</si>
  <si>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</si>
  <si>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</si>
  <si>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</si>
  <si>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</si>
  <si>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</si>
  <si>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</si>
  <si>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</si>
  <si>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</si>
  <si>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</si>
  <si>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</si>
  <si>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</si>
  <si>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</si>
  <si>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</si>
  <si>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</si>
  <si>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</si>
  <si>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</si>
  <si>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</si>
  <si>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</si>
  <si>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</si>
  <si>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</si>
  <si>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</si>
  <si>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</si>
  <si>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</si>
  <si>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</si>
  <si>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</si>
  <si>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</si>
  <si>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</si>
  <si>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</si>
  <si>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</si>
  <si>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</si>
  <si>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</si>
  <si>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</si>
  <si>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</si>
  <si>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</si>
  <si>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</si>
  <si>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</si>
  <si>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</si>
  <si>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</si>
  <si>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</si>
  <si>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</si>
  <si>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</si>
  <si>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</si>
  <si>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</si>
  <si>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</si>
  <si>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</si>
  <si>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</si>
  <si>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</si>
  <si>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</si>
  <si>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</si>
  <si>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</si>
  <si>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</si>
  <si>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</si>
  <si>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</si>
  <si>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</si>
  <si>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</si>
  <si>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</si>
  <si>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</si>
  <si>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</si>
  <si>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</si>
  <si>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</si>
  <si>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</si>
  <si>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</si>
  <si>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</si>
  <si>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</si>
  <si>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</si>
  <si>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</si>
  <si>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</si>
  <si>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</si>
  <si>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</si>
  <si>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</si>
  <si>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</si>
  <si>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</si>
  <si>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</si>
  <si>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</si>
  <si>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</si>
  <si>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</si>
  <si>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</si>
  <si>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</si>
  <si>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</si>
  <si>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</si>
  <si>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</si>
  <si>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</si>
  <si>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</si>
  <si>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</si>
  <si>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</si>
  <si>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</si>
  <si>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</si>
  <si>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</si>
  <si>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</si>
  <si>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</si>
  <si>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</si>
  <si>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</si>
  <si>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</si>
  <si>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</si>
  <si>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</si>
  <si>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</si>
  <si>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</si>
  <si>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</si>
  <si>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</si>
  <si>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</si>
  <si>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</si>
  <si>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</si>
  <si>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</si>
  <si>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</si>
  <si>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</si>
  <si>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</si>
  <si>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</si>
  <si>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</si>
  <si>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</si>
  <si>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</si>
  <si>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</si>
  <si>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</si>
  <si>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</si>
  <si>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</si>
  <si>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</si>
  <si>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</si>
  <si>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</si>
  <si>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</si>
  <si>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</si>
  <si>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</si>
  <si>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</si>
  <si>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</si>
  <si>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</si>
  <si>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</si>
  <si>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</si>
  <si>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</si>
  <si>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</si>
  <si>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</si>
  <si>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</si>
  <si>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</si>
  <si>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</si>
  <si>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</si>
  <si>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</si>
  <si>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</si>
  <si>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</si>
  <si>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</si>
  <si>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</si>
  <si>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</si>
  <si>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</si>
  <si>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</si>
  <si>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</si>
  <si>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</si>
  <si>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</si>
  <si>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</si>
  <si>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</si>
  <si>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</si>
  <si>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</si>
  <si>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</si>
  <si>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</si>
  <si>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</si>
  <si>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</si>
  <si>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</si>
  <si>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</si>
  <si>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</si>
  <si>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</si>
  <si>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</si>
  <si>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</si>
  <si>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</si>
  <si>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</si>
  <si>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</si>
  <si>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</si>
  <si>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</si>
  <si>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</si>
  <si>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</si>
  <si>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</si>
  <si>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</si>
  <si>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</si>
  <si>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</si>
  <si>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</si>
  <si>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</si>
  <si>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</si>
  <si>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</si>
  <si>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</si>
  <si>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</si>
  <si>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</si>
  <si>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</si>
  <si>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</si>
  <si>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</si>
  <si>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</si>
  <si>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</si>
  <si>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</si>
  <si>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</si>
  <si>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</si>
  <si>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</si>
  <si>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</si>
  <si>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</si>
  <si>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</si>
  <si>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</si>
  <si>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</si>
  <si>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</si>
  <si>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</si>
  <si>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</si>
  <si>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</si>
  <si>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</si>
  <si>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</si>
  <si>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</si>
  <si>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</si>
  <si>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</si>
  <si>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</si>
  <si>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</si>
  <si>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</si>
  <si>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</si>
  <si>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</si>
  <si>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</si>
  <si>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</si>
  <si>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</si>
  <si>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</si>
  <si>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</si>
  <si>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</si>
  <si>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</si>
  <si>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</si>
  <si>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</si>
  <si>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</si>
  <si>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</si>
  <si>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</si>
  <si>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</si>
  <si>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</si>
  <si>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</si>
  <si>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</si>
  <si>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</si>
  <si>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</si>
  <si>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</si>
  <si>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</si>
  <si>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</si>
  <si>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</si>
  <si>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</si>
  <si>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</si>
  <si>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</si>
  <si>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</si>
  <si>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</si>
  <si>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</si>
  <si>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</si>
  <si>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</si>
  <si>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</si>
  <si>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</si>
  <si>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</si>
  <si>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</si>
  <si>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</si>
  <si>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</si>
  <si>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</si>
  <si>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</si>
  <si>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</si>
  <si>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</si>
  <si>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</si>
  <si>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</si>
  <si>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</si>
  <si>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</si>
  <si>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</si>
  <si>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</si>
  <si>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</si>
  <si>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</si>
  <si>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</si>
  <si>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</si>
  <si>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</si>
  <si>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</si>
  <si>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</si>
  <si>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</si>
  <si>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</si>
  <si>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</si>
  <si>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</si>
  <si>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</si>
  <si>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</si>
  <si>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</si>
  <si>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</si>
  <si>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</si>
  <si>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</si>
  <si>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</si>
  <si>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</si>
  <si>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</si>
  <si>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</si>
  <si>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</si>
  <si>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</si>
  <si>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</si>
  <si>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</si>
  <si>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</si>
  <si>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</si>
  <si>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</si>
  <si>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</si>
  <si>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</si>
  <si>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</si>
  <si>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</si>
  <si>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</si>
  <si>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</si>
  <si>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</si>
  <si>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</si>
  <si>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</si>
  <si>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</si>
  <si>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</si>
  <si>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</si>
  <si>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</si>
  <si>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</si>
  <si>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</si>
  <si>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</si>
  <si>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</si>
  <si>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</si>
  <si>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</si>
  <si>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</si>
  <si>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</si>
  <si>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</si>
  <si>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</si>
  <si>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</si>
  <si>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</si>
  <si>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</si>
  <si>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</si>
  <si>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</si>
  <si>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</si>
  <si>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</si>
  <si>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</si>
  <si>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</si>
  <si>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</si>
  <si>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</si>
  <si>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</si>
  <si>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</si>
  <si>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</si>
  <si>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</si>
  <si>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</si>
  <si>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</si>
  <si>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</si>
  <si>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</si>
  <si>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</si>
  <si>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</si>
  <si>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</si>
  <si>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</si>
  <si>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</si>
  <si>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</si>
  <si>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</si>
  <si>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</si>
  <si>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</si>
  <si>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</si>
  <si>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</si>
  <si>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</si>
  <si>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</si>
  <si>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</si>
  <si>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</si>
  <si>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</si>
  <si>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</si>
  <si>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</si>
  <si>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</si>
  <si>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</si>
  <si>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</si>
  <si>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</si>
  <si>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</si>
  <si>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</si>
  <si>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</si>
  <si>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</si>
  <si>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</si>
  <si>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</si>
  <si>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</si>
  <si>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</si>
  <si>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</si>
  <si>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</si>
  <si>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</si>
  <si>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</si>
  <si>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</si>
  <si>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</si>
  <si>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</si>
  <si>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</si>
  <si>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</si>
  <si>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</si>
  <si>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</si>
  <si>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</si>
  <si>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</si>
  <si>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</si>
  <si>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</si>
  <si>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</si>
  <si>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</si>
  <si>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</si>
  <si>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</si>
  <si>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</si>
  <si>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</si>
  <si>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</si>
  <si>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</si>
  <si>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</si>
  <si>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</si>
  <si>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</si>
  <si>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</si>
  <si>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</si>
  <si>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</si>
  <si>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</si>
  <si>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</si>
  <si>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</si>
  <si>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</si>
  <si>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</si>
  <si>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</si>
  <si>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</si>
  <si>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</si>
  <si>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</si>
  <si>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</si>
  <si>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</si>
  <si>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</si>
  <si>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</si>
  <si>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</si>
  <si>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</si>
  <si>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</si>
  <si>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</si>
  <si>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</si>
  <si>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</si>
  <si>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</si>
  <si>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</si>
  <si>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</si>
  <si>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</si>
  <si>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</si>
  <si>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</si>
  <si>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</si>
  <si>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</si>
  <si>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</si>
  <si>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</si>
  <si>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</si>
  <si>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</si>
  <si>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</si>
  <si>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</si>
  <si>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</si>
  <si>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</si>
  <si>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</si>
  <si>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</si>
  <si>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</si>
  <si>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</si>
  <si>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</si>
  <si>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</si>
  <si>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</si>
  <si>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</si>
  <si>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</si>
  <si>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</si>
  <si>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</si>
  <si>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</si>
  <si>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</si>
  <si>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</si>
  <si>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</si>
  <si>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</si>
  <si>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</si>
  <si>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</si>
  <si>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</si>
  <si>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</si>
  <si>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</si>
  <si>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</si>
  <si>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</si>
  <si>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</si>
  <si>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</si>
  <si>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</si>
  <si>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</si>
  <si>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</si>
  <si>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</si>
  <si>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</si>
  <si>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</si>
  <si>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</si>
  <si>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</si>
  <si>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</si>
  <si>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</si>
  <si>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</si>
  <si>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</si>
  <si>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</si>
  <si>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</si>
  <si>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</si>
  <si>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</si>
  <si>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</si>
  <si>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</si>
  <si>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</si>
  <si>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</si>
  <si>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</si>
  <si>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</si>
  <si>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</si>
  <si>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</si>
  <si>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</si>
  <si>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</si>
  <si>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</si>
  <si>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</si>
  <si>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</si>
  <si>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</si>
  <si>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</si>
  <si>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</si>
  <si>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</si>
  <si>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</si>
  <si>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</si>
  <si>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</si>
  <si>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</si>
  <si>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</si>
  <si>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</si>
  <si>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</si>
  <si>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</si>
  <si>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</si>
  <si>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</si>
  <si>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</si>
  <si>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</si>
  <si>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</si>
  <si>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</si>
  <si>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</si>
  <si>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</si>
  <si>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</si>
  <si>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</si>
  <si>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</si>
  <si>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</si>
  <si>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</si>
  <si>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</si>
  <si>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</si>
  <si>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</si>
  <si>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</si>
  <si>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</si>
  <si>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</si>
  <si>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</si>
  <si>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</si>
  <si>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</si>
  <si>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</si>
  <si>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</si>
  <si>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</si>
  <si>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</si>
  <si>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</si>
  <si>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</si>
  <si>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</si>
  <si>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</si>
  <si>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</si>
  <si>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</si>
  <si>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</si>
  <si>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</si>
  <si>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</si>
  <si>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</si>
  <si>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</si>
  <si>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</si>
  <si>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</si>
  <si>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</si>
  <si>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</si>
  <si>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</si>
  <si>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</si>
  <si>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</si>
  <si>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</si>
  <si>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</si>
  <si>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</si>
  <si>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</si>
  <si>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</si>
  <si>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</si>
  <si>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</si>
  <si>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</si>
  <si>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</si>
  <si>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</si>
  <si>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</si>
  <si>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</si>
  <si>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</si>
  <si>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</si>
  <si>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</si>
  <si>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</si>
  <si>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</si>
  <si>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</si>
  <si>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</si>
  <si>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</si>
  <si>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</si>
  <si>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</si>
  <si>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</si>
  <si>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</si>
  <si>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</si>
  <si>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</si>
  <si>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</si>
  <si>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</si>
  <si>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</si>
  <si>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</si>
  <si>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</si>
  <si>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</si>
  <si>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</si>
  <si>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</si>
  <si>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</si>
  <si>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</si>
  <si>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</si>
  <si>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</si>
  <si>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</si>
  <si>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</si>
  <si>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</si>
  <si>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</si>
  <si>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</si>
  <si>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</si>
  <si>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</si>
  <si>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</si>
  <si>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</si>
  <si>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</si>
  <si>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</si>
  <si>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</si>
  <si>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</si>
  <si>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</si>
  <si>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</si>
  <si>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</si>
  <si>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</si>
  <si>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</si>
  <si>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</si>
  <si>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</si>
  <si>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</si>
  <si>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</si>
  <si>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</si>
  <si>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</si>
  <si>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</si>
  <si>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</si>
  <si>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</si>
  <si>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</si>
  <si>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</si>
  <si>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</si>
  <si>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</si>
  <si>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</si>
  <si>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</si>
  <si>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</si>
  <si>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</si>
  <si>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</si>
  <si>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</si>
  <si>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</si>
  <si>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</si>
  <si>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</si>
  <si>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</si>
  <si>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</si>
  <si>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</si>
  <si>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</si>
  <si>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</si>
  <si>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</si>
  <si>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</si>
  <si>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</si>
  <si>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</si>
  <si>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</si>
  <si>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</si>
  <si>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</si>
  <si>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</si>
  <si>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</si>
  <si>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</si>
  <si>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</si>
  <si>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</si>
  <si>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</si>
  <si>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</si>
  <si>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</si>
  <si>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</si>
  <si>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</si>
  <si>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</si>
  <si>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</si>
  <si>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</si>
  <si>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</si>
  <si>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</si>
  <si>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</si>
  <si>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</si>
  <si>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</si>
  <si>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</si>
  <si>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</si>
  <si>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</si>
  <si>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</si>
  <si>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</si>
  <si>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</si>
  <si>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</si>
  <si>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</si>
  <si>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</si>
  <si>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</si>
  <si>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</si>
  <si>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</si>
  <si>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</si>
  <si>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</si>
  <si>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</si>
  <si>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</si>
  <si>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</si>
  <si>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</si>
  <si>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</si>
  <si>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</si>
  <si>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</si>
  <si>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</si>
  <si>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</si>
  <si>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</si>
  <si>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</si>
  <si>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</si>
  <si>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</si>
  <si>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</si>
  <si>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</si>
  <si>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</si>
  <si>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</si>
  <si>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</si>
  <si>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</si>
  <si>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</si>
  <si>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</si>
  <si>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</si>
  <si>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</si>
  <si>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</si>
  <si>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</si>
  <si>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</si>
  <si>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</si>
  <si>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</si>
  <si>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</si>
  <si>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</si>
  <si>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</si>
  <si>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</si>
  <si>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</si>
  <si>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</si>
  <si>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</si>
  <si>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</si>
  <si>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</si>
  <si>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</si>
  <si>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</si>
  <si>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</si>
  <si>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</si>
  <si>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</si>
  <si>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</si>
  <si>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</si>
  <si>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</si>
  <si>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</si>
  <si>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</si>
  <si>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</si>
  <si>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</si>
  <si>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</si>
  <si>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</si>
  <si>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</si>
  <si>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</si>
  <si>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</si>
  <si>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</si>
  <si>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</si>
  <si>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</si>
  <si>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</si>
  <si>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</si>
  <si>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</si>
  <si>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</si>
  <si>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</si>
  <si>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</si>
  <si>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</si>
  <si>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</si>
  <si>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</si>
  <si>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</si>
  <si>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</si>
  <si>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</si>
  <si>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</si>
  <si>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</si>
  <si>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</si>
  <si>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</si>
  <si>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</si>
  <si>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</si>
  <si>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</si>
  <si>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</si>
  <si>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</si>
  <si>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</si>
  <si>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</si>
  <si>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</si>
  <si>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</si>
  <si>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</si>
  <si>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</si>
  <si>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</si>
  <si>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</si>
  <si>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</si>
  <si>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</si>
  <si>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</si>
  <si>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</si>
  <si>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</si>
  <si>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</si>
  <si>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</si>
  <si>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</si>
  <si>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</si>
  <si>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</si>
  <si>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</si>
  <si>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</si>
  <si>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</si>
  <si>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</si>
  <si>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</si>
  <si>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</si>
  <si>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</si>
  <si>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</si>
  <si>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</si>
  <si>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</si>
  <si>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</si>
  <si>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</si>
  <si>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</si>
  <si>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</si>
  <si>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</si>
  <si>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</si>
  <si>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</si>
  <si>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</si>
  <si>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</si>
  <si>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</si>
  <si>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</si>
  <si>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</si>
  <si>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</si>
  <si>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</si>
  <si>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</si>
  <si>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</si>
  <si>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</si>
  <si>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</si>
  <si>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</si>
  <si>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</si>
  <si>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</si>
  <si>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</si>
  <si>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</si>
  <si>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</si>
  <si>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</si>
  <si>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</si>
  <si>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</si>
  <si>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</si>
  <si>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</si>
  <si>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</si>
  <si>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</si>
  <si>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</si>
  <si>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</si>
  <si>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</si>
  <si>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</si>
  <si>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</si>
  <si>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</si>
  <si>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</si>
  <si>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</si>
  <si>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</si>
  <si>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</si>
  <si>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</si>
  <si>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</si>
  <si>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</si>
  <si>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</si>
  <si>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</si>
  <si>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</si>
  <si>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</si>
  <si>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</si>
  <si>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</si>
  <si>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</si>
  <si>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</si>
  <si>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</si>
  <si>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</si>
  <si>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</si>
  <si>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</si>
  <si>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</si>
  <si>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</si>
  <si>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</si>
  <si>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</si>
  <si>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</si>
  <si>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</si>
  <si>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</si>
  <si>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</si>
  <si>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</si>
  <si>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</si>
  <si>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</si>
  <si>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</si>
  <si>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</si>
  <si>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</si>
  <si>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</si>
  <si>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</si>
  <si>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</si>
  <si>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</si>
  <si>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</si>
  <si>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</si>
  <si>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</si>
  <si>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</si>
  <si>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</si>
  <si>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</si>
  <si>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</si>
  <si>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</si>
  <si>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</si>
  <si>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</si>
  <si>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</si>
  <si>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</si>
  <si>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</si>
  <si>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</si>
  <si>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</si>
  <si>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</si>
  <si>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</si>
  <si>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</si>
  <si>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</si>
  <si>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</si>
  <si>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</si>
  <si>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</si>
  <si>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</si>
  <si>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</si>
  <si>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</si>
  <si>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</si>
  <si>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</si>
  <si>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</si>
  <si>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</si>
  <si>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</si>
  <si>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</si>
  <si>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</si>
  <si>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</si>
  <si>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</si>
  <si>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</si>
  <si>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</si>
  <si>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</si>
  <si>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</si>
  <si>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</si>
  <si>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</si>
  <si>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</si>
  <si>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</si>
  <si>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</si>
  <si>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</si>
  <si>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</si>
  <si>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</si>
  <si>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</si>
  <si>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</si>
  <si>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</si>
  <si>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</si>
  <si>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</si>
  <si>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</si>
  <si>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</si>
  <si>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</si>
  <si>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</si>
  <si>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</si>
  <si>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</si>
  <si>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</si>
  <si>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</si>
  <si>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</si>
  <si>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</si>
  <si>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</si>
  <si>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</si>
  <si>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</si>
  <si>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</si>
  <si>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</si>
  <si>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</si>
  <si>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</si>
  <si>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</si>
  <si>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</si>
  <si>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</si>
  <si>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</si>
  <si>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</si>
  <si>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</si>
  <si>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</si>
  <si>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</si>
  <si>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</si>
  <si>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</si>
  <si>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</si>
  <si>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</si>
  <si>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</si>
  <si>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</si>
  <si>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</si>
  <si>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</si>
  <si>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</si>
  <si>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</si>
  <si>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</si>
  <si>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</si>
  <si>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</si>
  <si>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</si>
  <si>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</si>
  <si>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</si>
  <si>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</si>
  <si>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</si>
  <si>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</si>
  <si>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</si>
  <si>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</si>
  <si>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</si>
  <si>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</si>
  <si>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</si>
  <si>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</si>
  <si>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</si>
  <si>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</si>
  <si>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</si>
  <si>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</si>
  <si>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</si>
  <si>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</si>
  <si>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</si>
  <si>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</si>
  <si>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</si>
  <si>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</si>
  <si>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</si>
  <si>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</si>
  <si>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</si>
  <si>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</si>
  <si>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</si>
  <si>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</si>
  <si>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</si>
  <si>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</si>
  <si>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</si>
  <si>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</si>
  <si>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</si>
  <si>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</si>
  <si>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</si>
  <si>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</si>
  <si>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</si>
  <si>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</si>
  <si>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</si>
  <si>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</si>
  <si>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</si>
  <si>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</si>
  <si>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</si>
  <si>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</si>
  <si>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</si>
  <si>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</si>
  <si>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</si>
  <si>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</si>
  <si>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</si>
  <si>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</si>
  <si>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</si>
  <si>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</si>
  <si>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</si>
  <si>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</si>
  <si>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</si>
  <si>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</si>
  <si>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</si>
  <si>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</si>
  <si>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</si>
  <si>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</si>
  <si>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</si>
  <si>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</si>
  <si>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</si>
  <si>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</si>
  <si>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</si>
  <si>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</si>
  <si>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</si>
  <si>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</si>
  <si>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</si>
  <si>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</si>
  <si>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</si>
  <si>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</si>
  <si>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</si>
  <si>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</si>
  <si>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</si>
  <si>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</si>
  <si>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</si>
  <si>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</si>
  <si>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</si>
  <si>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</si>
  <si>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</si>
  <si>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</si>
  <si>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</si>
  <si>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</si>
  <si>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</si>
  <si>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</si>
  <si>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</si>
  <si>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</si>
  <si>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</si>
  <si>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</si>
  <si>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</si>
  <si>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</si>
  <si>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</si>
  <si>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</si>
  <si>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</si>
  <si>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</si>
  <si>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</si>
  <si>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</si>
  <si>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</si>
  <si>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</si>
  <si>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</si>
  <si>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</si>
  <si>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</si>
  <si>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</si>
  <si>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</si>
  <si>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</si>
  <si>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</si>
  <si>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</si>
  <si>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</si>
  <si>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</si>
  <si>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</si>
  <si>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</si>
  <si>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</si>
  <si>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</si>
  <si>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</si>
  <si>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</si>
  <si>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</si>
  <si>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</si>
  <si>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</si>
  <si>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</si>
  <si>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</si>
  <si>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</si>
  <si>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</si>
  <si>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</si>
  <si>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</si>
  <si>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</si>
  <si>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</si>
  <si>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</si>
  <si>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</si>
  <si>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</si>
  <si>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</si>
  <si>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</si>
  <si>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</si>
  <si>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</si>
  <si>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</si>
  <si>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</si>
  <si>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</si>
  <si>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</si>
  <si>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</si>
  <si>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</si>
  <si>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</si>
  <si>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</si>
  <si>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</si>
  <si>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</si>
  <si>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</si>
  <si>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</si>
  <si>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</si>
  <si>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</si>
  <si>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</si>
  <si>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</si>
  <si>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</si>
  <si>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</si>
  <si>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</si>
  <si>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</si>
  <si>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</si>
  <si>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</si>
  <si>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</si>
  <si>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</si>
  <si>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</si>
  <si>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</si>
  <si>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</si>
  <si>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</si>
  <si>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</si>
  <si>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</si>
  <si>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</si>
  <si>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</si>
  <si>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</si>
  <si>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</si>
  <si>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</si>
  <si>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</si>
  <si>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</si>
  <si>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</si>
  <si>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</si>
  <si>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</si>
  <si>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</si>
  <si>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</si>
  <si>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</si>
  <si>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</si>
  <si>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</si>
  <si>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</si>
  <si>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</si>
  <si>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</si>
  <si>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</si>
  <si>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</si>
  <si>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</si>
  <si>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</si>
  <si>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</si>
  <si>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</si>
  <si>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</si>
  <si>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</si>
  <si>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</si>
  <si>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</si>
  <si>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</si>
  <si>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</si>
  <si>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</si>
  <si>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</si>
  <si>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</si>
  <si>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</si>
  <si>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</si>
  <si>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</si>
  <si>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</si>
  <si>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</si>
  <si>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</si>
  <si>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</si>
  <si>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</si>
  <si>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</si>
  <si>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</si>
  <si>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</si>
  <si>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</si>
  <si>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</si>
  <si>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</si>
  <si>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</si>
  <si>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</si>
  <si>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</si>
  <si>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</si>
  <si>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</si>
  <si>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</si>
  <si>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</si>
  <si>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</si>
  <si>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</si>
  <si>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</si>
  <si>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</si>
  <si>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</si>
  <si>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</si>
  <si>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</si>
  <si>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</si>
  <si>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</si>
  <si>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</si>
  <si>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</si>
  <si>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</si>
  <si>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</si>
  <si>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</si>
  <si>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</si>
  <si>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</si>
  <si>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</si>
  <si>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</si>
  <si>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</si>
  <si>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</si>
  <si>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</si>
  <si>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</si>
  <si>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</si>
  <si>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</si>
  <si>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</si>
  <si>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</si>
  <si>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</si>
  <si>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</si>
  <si>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</si>
  <si>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</si>
  <si>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</si>
  <si>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</si>
  <si>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</si>
  <si>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</si>
  <si>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</si>
  <si>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</si>
  <si>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</si>
  <si>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</si>
  <si>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</si>
  <si>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</si>
  <si>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</si>
  <si>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</si>
  <si>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</si>
  <si>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</si>
  <si>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</si>
  <si>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</si>
  <si>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</si>
  <si>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</si>
  <si>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</si>
  <si>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</si>
  <si>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</si>
  <si>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</si>
  <si>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</si>
  <si>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</si>
  <si>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</si>
  <si>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</si>
  <si>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</si>
  <si>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</si>
  <si>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</si>
  <si>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</si>
  <si>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</si>
  <si>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</si>
  <si>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</si>
  <si>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</si>
  <si>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</si>
  <si>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</si>
  <si>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</si>
  <si>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</si>
  <si>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</si>
  <si>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</si>
  <si>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</si>
  <si>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</si>
  <si>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</si>
  <si>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</si>
  <si>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</si>
  <si>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</si>
  <si>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</si>
  <si>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</si>
  <si>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</si>
  <si>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</si>
  <si>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</si>
  <si>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</si>
  <si>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</si>
  <si>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</si>
  <si>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</si>
  <si>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</si>
  <si>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</si>
  <si>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</si>
  <si>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</si>
  <si>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</si>
  <si>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</si>
  <si>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</si>
  <si>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</si>
  <si>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</si>
  <si>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</si>
  <si>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</si>
  <si>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</si>
  <si>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</si>
  <si>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</si>
  <si>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</si>
  <si>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</si>
  <si>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</si>
  <si>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</si>
  <si>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</si>
  <si>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</si>
  <si>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</si>
  <si>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</si>
  <si>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</si>
  <si>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</si>
  <si>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</si>
  <si>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</si>
  <si>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</si>
  <si>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</si>
  <si>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</si>
  <si>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</si>
  <si>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</si>
  <si>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</si>
  <si>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</si>
  <si>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</si>
  <si>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</si>
  <si>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</si>
  <si>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</si>
  <si>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</si>
  <si>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</si>
  <si>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</si>
  <si>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</si>
  <si>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</si>
  <si>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</si>
  <si>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</si>
  <si>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</si>
  <si>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</si>
  <si>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</si>
  <si>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</si>
  <si>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</si>
  <si>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</si>
  <si>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</si>
  <si>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</si>
  <si>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</si>
  <si>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</si>
  <si>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</si>
  <si>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</si>
  <si>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</si>
  <si>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</si>
  <si>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</si>
  <si>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</si>
  <si>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</si>
  <si>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</si>
  <si>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</si>
  <si>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</si>
  <si>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</si>
  <si>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</si>
  <si>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</si>
  <si>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</si>
  <si>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</si>
  <si>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</si>
  <si>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</si>
  <si>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</si>
  <si>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</si>
  <si>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</si>
  <si>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</si>
  <si>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</si>
  <si>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</si>
  <si>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</si>
  <si>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</si>
  <si>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</si>
  <si>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</si>
  <si>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</si>
  <si>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</si>
  <si>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</si>
  <si>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</si>
  <si>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</si>
  <si>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</si>
  <si>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</si>
  <si>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</si>
  <si>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</si>
  <si>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</si>
  <si>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</si>
  <si>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</si>
  <si>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</si>
  <si>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</si>
  <si>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</si>
  <si>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</si>
  <si>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</si>
  <si>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</si>
  <si>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</si>
  <si>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</si>
  <si>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</si>
  <si>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</si>
  <si>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</si>
  <si>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</si>
  <si>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</si>
  <si>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</si>
  <si>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</si>
  <si>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</si>
  <si>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</si>
  <si>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</si>
  <si>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</si>
  <si>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</si>
  <si>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</si>
  <si>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</si>
  <si>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</si>
  <si>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</si>
  <si>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</si>
  <si>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</si>
  <si>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</si>
  <si>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</si>
  <si>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</si>
  <si>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</si>
  <si>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</si>
  <si>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</si>
  <si>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</si>
  <si>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</si>
  <si>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</si>
  <si>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</si>
  <si>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</si>
  <si>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</si>
  <si>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</si>
  <si>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</si>
  <si>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</si>
  <si>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</si>
  <si>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</si>
  <si>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</si>
  <si>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</si>
  <si>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</si>
  <si>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</si>
  <si>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</si>
  <si>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</si>
  <si>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</si>
  <si>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</si>
  <si>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</si>
  <si>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</si>
  <si>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</si>
  <si>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</si>
  <si>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</si>
  <si>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</si>
  <si>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</si>
  <si>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</si>
  <si>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</si>
  <si>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</si>
  <si>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</si>
  <si>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</si>
  <si>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</si>
  <si>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</si>
  <si>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</si>
  <si>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</si>
  <si>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</si>
  <si>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</si>
  <si>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</si>
  <si>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</si>
  <si>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</si>
  <si>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</si>
  <si>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</si>
  <si>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</si>
  <si>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</si>
  <si>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</si>
  <si>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</si>
  <si>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</si>
  <si>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</si>
  <si>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</si>
  <si>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</si>
  <si>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</si>
  <si>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</si>
  <si>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</si>
  <si>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</si>
  <si>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</si>
  <si>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</si>
  <si>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</si>
  <si>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</si>
  <si>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</si>
  <si>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</si>
  <si>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</si>
  <si>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</si>
  <si>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</si>
  <si>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</si>
  <si>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</si>
  <si>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</si>
  <si>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</si>
  <si>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</si>
  <si>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</si>
  <si>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</si>
  <si>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</si>
  <si>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</si>
  <si>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</si>
  <si>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</si>
  <si>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</si>
  <si>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</si>
  <si>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</si>
  <si>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</si>
  <si>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</si>
  <si>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</si>
  <si>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</si>
  <si>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</si>
  <si>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</si>
  <si>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</si>
  <si>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</si>
  <si>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</si>
  <si>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</si>
  <si>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</si>
  <si>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</si>
  <si>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</si>
  <si>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</si>
  <si>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</si>
  <si>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</si>
  <si>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</si>
  <si>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</si>
  <si>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</si>
  <si>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</si>
  <si>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</si>
  <si>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</si>
  <si>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</si>
  <si>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</si>
  <si>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</si>
  <si>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</si>
  <si>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</si>
  <si>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</si>
  <si>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</si>
  <si>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</si>
  <si>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</si>
  <si>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</si>
  <si>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</si>
  <si>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</si>
  <si>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</si>
  <si>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</si>
  <si>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</si>
  <si>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</si>
  <si>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</si>
  <si>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</si>
  <si>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</si>
  <si>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</si>
  <si>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</si>
  <si>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</si>
  <si>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</si>
  <si>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</si>
  <si>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</si>
  <si>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</si>
  <si>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</si>
  <si>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</si>
  <si>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</si>
  <si>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</si>
  <si>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</si>
  <si>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</si>
  <si>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</si>
  <si>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</si>
  <si>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</si>
  <si>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</si>
  <si>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</si>
  <si>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</si>
  <si>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</si>
  <si>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</si>
  <si>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</si>
  <si>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</si>
  <si>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</si>
  <si>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</si>
  <si>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</si>
  <si>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</si>
  <si>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</si>
  <si>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</si>
  <si>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</si>
  <si>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</si>
  <si>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</si>
  <si>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</si>
  <si>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</si>
  <si>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</si>
  <si>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</si>
  <si>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</si>
  <si>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</si>
  <si>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</si>
  <si>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</si>
  <si>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</si>
  <si>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</si>
  <si>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</si>
  <si>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</si>
  <si>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</si>
  <si>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</si>
  <si>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</si>
  <si>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</si>
  <si>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</si>
  <si>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</si>
  <si>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</si>
  <si>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</si>
  <si>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</si>
  <si>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</si>
  <si>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</si>
  <si>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</si>
  <si>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</si>
  <si>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</si>
  <si>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</si>
  <si>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</si>
  <si>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</si>
  <si>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</si>
  <si>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</si>
  <si>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</si>
  <si>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</si>
  <si>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</si>
  <si>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</si>
  <si>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</si>
  <si>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</si>
  <si>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</si>
  <si>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</si>
  <si>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</si>
  <si>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</si>
  <si>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</si>
  <si>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</si>
  <si>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</si>
  <si>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</si>
  <si>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</si>
  <si>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</si>
  <si>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</si>
  <si>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</si>
  <si>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</si>
  <si>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</si>
  <si>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</si>
  <si>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</si>
  <si>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</si>
  <si>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</si>
  <si>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</si>
  <si>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</si>
  <si>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</si>
  <si>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</si>
  <si>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</si>
  <si>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</si>
  <si>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</si>
  <si>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</si>
  <si>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</si>
  <si>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</si>
  <si>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</si>
  <si>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</si>
  <si>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</si>
  <si>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</si>
  <si>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</si>
  <si>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</si>
  <si>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</si>
  <si>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</si>
  <si>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</si>
  <si>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</si>
  <si>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</si>
  <si>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</si>
  <si>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</si>
  <si>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</si>
  <si>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</si>
  <si>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</si>
  <si>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</si>
  <si>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</si>
  <si>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</si>
  <si>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</si>
  <si>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</si>
  <si>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</si>
  <si>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</si>
  <si>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</si>
  <si>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</si>
  <si>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</si>
  <si>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</si>
  <si>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</si>
  <si>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</si>
  <si>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</si>
  <si>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</si>
  <si>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</si>
  <si>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</si>
  <si>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</si>
  <si>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</si>
  <si>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</si>
  <si>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</si>
  <si>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</si>
  <si>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</si>
  <si>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</si>
  <si>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</si>
  <si>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</si>
  <si>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</si>
  <si>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</si>
  <si>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</si>
  <si>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</si>
  <si>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</si>
  <si>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</si>
  <si>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</si>
  <si>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</si>
  <si>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</si>
  <si>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</si>
  <si>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</si>
  <si>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</si>
  <si>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</si>
  <si>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</si>
  <si>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</si>
  <si>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</si>
  <si>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</si>
  <si>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</si>
  <si>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</si>
  <si>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</si>
  <si>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</si>
  <si>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</si>
  <si>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</si>
  <si>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</si>
  <si>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</si>
  <si>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</si>
  <si>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</si>
  <si>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</si>
  <si>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</si>
  <si>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</si>
  <si>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</si>
  <si>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</si>
  <si>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</si>
  <si>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</si>
  <si>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</si>
  <si>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</si>
  <si>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</si>
  <si>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</si>
  <si>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</si>
  <si>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</si>
  <si>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</si>
  <si>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</si>
  <si>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</si>
  <si>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</si>
  <si>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</si>
  <si>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</si>
  <si>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</si>
  <si>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</si>
  <si>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</si>
  <si>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</si>
  <si>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</si>
  <si>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</si>
  <si>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</si>
  <si>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</si>
  <si>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</si>
  <si>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</si>
  <si>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</si>
  <si>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</si>
  <si>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</si>
  <si>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</si>
  <si>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</si>
  <si>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</si>
  <si>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</si>
  <si>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</si>
  <si>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</si>
  <si>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</si>
  <si>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</si>
  <si>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</si>
  <si>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</si>
  <si>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</si>
  <si>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</si>
  <si>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</si>
  <si>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</si>
  <si>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</si>
  <si>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</si>
  <si>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</si>
  <si>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</si>
  <si>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</si>
  <si>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</si>
  <si>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</si>
  <si>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</si>
  <si>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</si>
  <si>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</si>
  <si>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</si>
  <si>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</si>
  <si>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</si>
  <si>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</si>
  <si>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</si>
  <si>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</si>
  <si>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</si>
  <si>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</si>
  <si>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</si>
  <si>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</si>
  <si>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</si>
  <si>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</si>
  <si>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</si>
  <si>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</si>
  <si>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</si>
  <si>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</si>
  <si>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</si>
  <si>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</si>
  <si>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</si>
  <si>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</si>
  <si>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</si>
  <si>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</si>
  <si>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</si>
  <si>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</si>
  <si>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</si>
  <si>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</si>
  <si>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</si>
  <si>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</si>
  <si>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</si>
  <si>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</si>
  <si>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</si>
  <si>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</si>
  <si>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</si>
  <si>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</si>
  <si>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</si>
  <si>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</si>
  <si>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</si>
  <si>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</si>
  <si>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</si>
  <si>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</si>
  <si>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</si>
  <si>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</si>
  <si>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</si>
  <si>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</si>
  <si>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</si>
  <si>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</si>
  <si>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</si>
  <si>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</si>
  <si>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</si>
  <si>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</si>
  <si>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</si>
  <si>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</si>
  <si>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</si>
  <si>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</si>
  <si>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</si>
  <si>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</si>
  <si>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</si>
  <si>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</si>
  <si>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</si>
  <si>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</si>
  <si>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</si>
  <si>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</si>
  <si>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</si>
  <si>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</si>
  <si>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</si>
  <si>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</si>
  <si>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</si>
  <si>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</si>
  <si>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</si>
  <si>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</si>
  <si>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</si>
  <si>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</si>
  <si>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</si>
  <si>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</si>
  <si>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</si>
  <si>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</si>
  <si>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</si>
  <si>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</si>
  <si>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</si>
  <si>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</si>
  <si>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</si>
  <si>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</si>
  <si>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</si>
  <si>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</si>
  <si>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</si>
  <si>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</si>
  <si>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</si>
  <si>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</si>
  <si>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</si>
  <si>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</si>
  <si>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</si>
  <si>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</si>
  <si>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</si>
  <si>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</si>
  <si>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</si>
  <si>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</si>
  <si>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</si>
  <si>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</si>
  <si>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</si>
  <si>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</si>
  <si>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</si>
  <si>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</si>
  <si>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</si>
  <si>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</si>
  <si>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</si>
  <si>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</si>
  <si>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</si>
  <si>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</si>
  <si>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</si>
  <si>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</si>
  <si>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</si>
  <si>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</si>
  <si>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</si>
  <si>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</si>
  <si>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</si>
  <si>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</si>
  <si>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</si>
  <si>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</si>
  <si>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</si>
  <si>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</si>
  <si>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</si>
  <si>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</si>
  <si>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</si>
  <si>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</si>
  <si>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</si>
  <si>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</si>
  <si>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</si>
  <si>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</si>
  <si>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</si>
  <si>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</si>
  <si>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</si>
  <si>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</si>
  <si>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</si>
  <si>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</si>
  <si>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</si>
  <si>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</si>
  <si>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</si>
  <si>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</si>
  <si>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</si>
  <si>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</si>
  <si>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</si>
  <si>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</si>
  <si>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</si>
  <si>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</si>
  <si>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</si>
  <si>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</si>
  <si>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</si>
  <si>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</si>
  <si>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</si>
  <si>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</si>
  <si>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</si>
  <si>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</si>
  <si>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</si>
  <si>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</si>
  <si>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</si>
  <si>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</si>
  <si>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</si>
  <si>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</si>
  <si>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</si>
  <si>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</si>
  <si>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</si>
  <si>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</si>
  <si>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</si>
  <si>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</si>
  <si>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</si>
  <si>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</si>
  <si>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</si>
  <si>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</si>
  <si>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</si>
  <si>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</si>
  <si>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</si>
  <si>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</si>
  <si>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</si>
  <si>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</si>
  <si>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</si>
  <si>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</si>
  <si>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</si>
  <si>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</si>
  <si>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</si>
  <si>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</si>
  <si>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</si>
  <si>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</si>
  <si>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</si>
  <si>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</si>
  <si>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</si>
  <si>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</si>
  <si>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</si>
  <si>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</si>
  <si>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</si>
  <si>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</si>
  <si>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</si>
  <si>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</si>
  <si>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</si>
  <si>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</si>
  <si>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</si>
  <si>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</si>
  <si>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</si>
  <si>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</si>
  <si>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</si>
  <si>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</si>
  <si>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</si>
  <si>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</si>
  <si>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</si>
  <si>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</si>
  <si>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</si>
  <si>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</si>
  <si>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</si>
  <si>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</si>
  <si>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</si>
  <si>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</si>
  <si>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</si>
  <si>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</si>
  <si>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</si>
  <si>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</si>
  <si>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</si>
  <si>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</si>
  <si>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</si>
  <si>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</si>
  <si>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</si>
  <si>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</si>
  <si>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</si>
  <si>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</si>
  <si>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</si>
  <si>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</si>
  <si>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</si>
  <si>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</si>
  <si>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</si>
  <si>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</si>
  <si>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</si>
  <si>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</si>
  <si>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</si>
  <si>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</si>
  <si>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</si>
  <si>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</si>
  <si>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</si>
  <si>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</si>
  <si>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</si>
  <si>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</si>
  <si>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</si>
  <si>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</si>
  <si>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</si>
  <si>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</si>
  <si>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</si>
  <si>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</si>
  <si>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</si>
  <si>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</si>
  <si>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</si>
  <si>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</si>
  <si>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</si>
  <si>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</si>
  <si>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</si>
  <si>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</si>
  <si>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</si>
  <si>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</si>
  <si>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</si>
  <si>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</si>
  <si>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</si>
  <si>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</si>
  <si>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</si>
  <si>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</si>
  <si>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</si>
  <si>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</si>
  <si>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</si>
  <si>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</si>
  <si>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</si>
  <si>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</si>
  <si>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</si>
  <si>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</si>
  <si>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</si>
  <si>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</si>
  <si>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</si>
  <si>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</si>
  <si>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</si>
  <si>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</si>
  <si>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</si>
  <si>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</si>
  <si>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</si>
  <si>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</si>
  <si>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</si>
  <si>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</si>
  <si>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</si>
  <si>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</si>
  <si>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</si>
  <si>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</si>
  <si>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</si>
  <si>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</si>
  <si>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</si>
  <si>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</si>
  <si>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</si>
  <si>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</si>
  <si>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</si>
  <si>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</si>
  <si>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</si>
  <si>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</si>
  <si>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</si>
  <si>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</si>
  <si>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</si>
  <si>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</si>
  <si>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</si>
  <si>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</si>
  <si>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</si>
  <si>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</si>
  <si>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</si>
  <si>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</si>
  <si>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</si>
  <si>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</si>
  <si>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</si>
  <si>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</si>
  <si>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</si>
  <si>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</si>
  <si>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</si>
  <si>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</si>
  <si>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</si>
  <si>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</si>
  <si>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</si>
  <si>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</si>
  <si>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</si>
  <si>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</si>
  <si>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</si>
  <si>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</si>
  <si>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</si>
  <si>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</si>
  <si>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</si>
  <si>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</si>
  <si>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</si>
  <si>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</si>
  <si>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</si>
  <si>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</si>
  <si>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</si>
  <si>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</si>
  <si>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</si>
  <si>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</si>
  <si>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</si>
  <si>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</si>
  <si>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</si>
  <si>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</si>
  <si>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</si>
  <si>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</si>
  <si>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</si>
  <si>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</si>
  <si>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</si>
  <si>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</si>
  <si>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</si>
  <si>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</si>
  <si>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</si>
  <si>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</si>
  <si>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</si>
  <si>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</si>
  <si>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</si>
  <si>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</si>
  <si>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</si>
  <si>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</si>
  <si>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</si>
  <si>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</si>
  <si>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</si>
  <si>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</si>
  <si>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</si>
  <si>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</si>
  <si>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</si>
  <si>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</si>
  <si>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</si>
  <si>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</si>
  <si>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</si>
  <si>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</si>
  <si>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</si>
  <si>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</si>
  <si>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</si>
  <si>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</si>
  <si>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</si>
  <si>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</si>
  <si>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</si>
  <si>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</si>
  <si>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</si>
  <si>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</si>
  <si>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</si>
  <si>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</si>
  <si>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</si>
  <si>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</si>
  <si>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</si>
  <si>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</si>
  <si>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</si>
  <si>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</si>
  <si>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</si>
  <si>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</si>
  <si>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</si>
  <si>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</si>
  <si>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</si>
  <si>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</si>
  <si>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</si>
  <si>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</si>
  <si>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</si>
  <si>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</si>
  <si>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</si>
  <si>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</si>
  <si>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</si>
  <si>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</si>
  <si>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</si>
  <si>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</si>
  <si>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</si>
  <si>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</si>
  <si>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</si>
  <si>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</si>
  <si>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</si>
  <si>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</si>
  <si>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</si>
  <si>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</si>
  <si>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</si>
  <si>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</si>
  <si>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</si>
  <si>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</si>
  <si>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</si>
  <si>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</si>
  <si>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</si>
  <si>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</si>
  <si>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</si>
  <si>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</si>
  <si>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</si>
  <si>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</si>
  <si>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</si>
  <si>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</si>
  <si>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</si>
  <si>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</si>
  <si>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</si>
  <si>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</si>
  <si>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</si>
  <si>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</si>
  <si>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</si>
  <si>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</si>
  <si>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</si>
  <si>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</si>
  <si>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</si>
  <si>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</si>
  <si>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</si>
  <si>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</si>
  <si>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</si>
  <si>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</si>
  <si>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</si>
  <si>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</si>
  <si>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</si>
  <si>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</si>
  <si>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</si>
  <si>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</si>
  <si>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</si>
  <si>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</si>
  <si>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</si>
  <si>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</si>
  <si>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</si>
  <si>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</si>
  <si>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</si>
  <si>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</si>
  <si>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</si>
  <si>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</si>
  <si>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</si>
  <si>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</si>
  <si>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</si>
  <si>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</si>
  <si>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</si>
  <si>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</si>
  <si>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</si>
  <si>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</si>
  <si>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</si>
  <si>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</si>
  <si>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</si>
  <si>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</si>
  <si>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</si>
  <si>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</si>
  <si>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</si>
  <si>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</si>
  <si>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</si>
  <si>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</si>
  <si>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</si>
  <si>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</si>
  <si>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</si>
  <si>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</si>
  <si>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</si>
  <si>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</si>
  <si>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</si>
  <si>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</si>
  <si>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</si>
  <si>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</si>
  <si>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</si>
  <si>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</si>
  <si>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</si>
  <si>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</si>
  <si>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</si>
  <si>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</si>
  <si>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</si>
  <si>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</si>
  <si>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</si>
  <si>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</si>
  <si>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</si>
  <si>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</si>
  <si>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</si>
  <si>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</si>
  <si>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</si>
  <si>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</si>
  <si>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</si>
  <si>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</si>
  <si>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</si>
  <si>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</si>
  <si>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</si>
  <si>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</si>
  <si>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</si>
  <si>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</si>
  <si>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</si>
  <si>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</si>
  <si>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</si>
  <si>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</si>
  <si>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</si>
  <si>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</si>
  <si>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</si>
  <si>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</si>
  <si>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</si>
  <si>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</si>
  <si>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</si>
  <si>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</si>
  <si>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</si>
  <si>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</si>
  <si>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</si>
  <si>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</si>
  <si>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</si>
  <si>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</si>
  <si>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</si>
  <si>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</si>
  <si>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</si>
  <si>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</si>
  <si>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</si>
  <si>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</si>
  <si>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</si>
  <si>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</si>
  <si>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</si>
  <si>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</si>
  <si>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</si>
  <si>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</si>
  <si>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</si>
  <si>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</si>
  <si>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</si>
  <si>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</si>
  <si>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</si>
  <si>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</si>
  <si>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</si>
  <si>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</si>
  <si>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</si>
  <si>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</si>
  <si>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</si>
  <si>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</si>
  <si>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</si>
  <si>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</si>
  <si>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</si>
  <si>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</si>
  <si>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</si>
  <si>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</si>
  <si>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</si>
  <si>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</si>
  <si>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</si>
  <si>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</si>
  <si>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</si>
  <si>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</si>
  <si>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</si>
  <si>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</si>
  <si>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</si>
  <si>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</si>
  <si>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</si>
  <si>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</si>
  <si>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</si>
  <si>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</si>
  <si>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</si>
  <si>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</si>
  <si>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</si>
  <si>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</si>
  <si>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</si>
  <si>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</si>
  <si>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</si>
  <si>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</si>
  <si>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</si>
  <si>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</si>
  <si>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</si>
  <si>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</si>
  <si>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</si>
  <si>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</si>
  <si>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</si>
  <si>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</si>
  <si>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</si>
  <si>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</si>
  <si>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</si>
  <si>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</si>
  <si>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</si>
  <si>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</si>
  <si>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</si>
  <si>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</si>
  <si>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</si>
  <si>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</si>
  <si>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</si>
  <si>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</si>
  <si>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</si>
  <si>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</si>
  <si>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</si>
  <si>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</si>
  <si>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</si>
  <si>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</si>
  <si>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</si>
  <si>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</si>
  <si>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</si>
  <si>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</si>
  <si>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</si>
  <si>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</si>
  <si>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</si>
  <si>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</si>
  <si>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</si>
  <si>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</si>
  <si>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</si>
  <si>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</si>
  <si>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</si>
  <si>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</si>
  <si>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</si>
  <si>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</si>
  <si>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</si>
  <si>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</si>
  <si>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</si>
  <si>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</si>
  <si>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</si>
  <si>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</si>
  <si>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</si>
  <si>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</si>
  <si>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</si>
  <si>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</si>
  <si>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</si>
  <si>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</si>
  <si>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</si>
  <si>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</si>
  <si>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</si>
  <si>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</si>
  <si>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</si>
  <si>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</si>
  <si>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</si>
  <si>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</si>
  <si>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</si>
  <si>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</si>
  <si>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</si>
  <si>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</si>
  <si>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</si>
  <si>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</si>
  <si>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</si>
  <si>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</si>
  <si>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</si>
  <si>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</si>
  <si>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</si>
  <si>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</si>
  <si>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</si>
  <si>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</si>
  <si>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</si>
  <si>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</si>
  <si>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</si>
  <si>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</si>
  <si>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</si>
  <si>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</si>
  <si>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</si>
  <si>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</si>
  <si>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</si>
  <si>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</si>
  <si>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</si>
  <si>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</si>
  <si>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</si>
  <si>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</si>
  <si>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</si>
  <si>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</si>
  <si>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</si>
  <si>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</si>
  <si>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</si>
  <si>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</si>
  <si>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</si>
  <si>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</si>
  <si>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</si>
  <si>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</si>
  <si>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</si>
  <si>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</si>
  <si>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</si>
  <si>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</si>
  <si>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</si>
  <si>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</si>
  <si>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</si>
  <si>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</si>
  <si>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</si>
  <si>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</si>
  <si>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</si>
  <si>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</si>
  <si>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</si>
  <si>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</si>
  <si>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</si>
  <si>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</si>
  <si>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</si>
  <si>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</si>
  <si>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</si>
  <si>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</si>
  <si>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</si>
  <si>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</si>
  <si>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</si>
  <si>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</si>
  <si>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</si>
  <si>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</si>
  <si>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</si>
  <si>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</si>
  <si>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</si>
  <si>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</si>
  <si>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</si>
  <si>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</si>
  <si>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</si>
  <si>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</si>
  <si>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</si>
  <si>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</si>
  <si>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</si>
  <si>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</si>
  <si>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</si>
  <si>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</si>
  <si>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</si>
  <si>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</si>
  <si>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</si>
  <si>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</si>
  <si>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</si>
  <si>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</si>
  <si>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</si>
  <si>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</si>
  <si>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</si>
  <si>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</si>
  <si>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</si>
  <si>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</si>
  <si>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</si>
  <si>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</si>
  <si>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</si>
  <si>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</si>
  <si>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</si>
  <si>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</si>
  <si>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</si>
  <si>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</si>
  <si>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</si>
  <si>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</si>
  <si>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</si>
  <si>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</si>
  <si>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</si>
  <si>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</si>
  <si>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</si>
  <si>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</si>
  <si>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</si>
  <si>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</si>
  <si>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</si>
  <si>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</si>
  <si>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</si>
  <si>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</si>
  <si>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</si>
  <si>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</si>
  <si>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</si>
  <si>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</si>
  <si>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</si>
  <si>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</si>
  <si>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</si>
  <si>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</si>
  <si>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</si>
  <si>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</si>
  <si>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</si>
  <si>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</si>
  <si>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</si>
  <si>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</si>
  <si>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</si>
  <si>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</si>
  <si>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</si>
  <si>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</si>
  <si>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</si>
  <si>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</si>
  <si>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</si>
  <si>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</si>
  <si>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</si>
  <si>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</si>
  <si>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</si>
  <si>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</si>
  <si>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</si>
  <si>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</si>
  <si>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</si>
  <si>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</si>
  <si>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</si>
  <si>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</si>
  <si>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</si>
  <si>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</si>
  <si>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</si>
  <si>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</si>
  <si>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</si>
  <si>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</si>
  <si>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</si>
  <si>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</si>
  <si>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</si>
  <si>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</si>
  <si>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</si>
  <si>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</si>
  <si>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</si>
  <si>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</si>
  <si>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</si>
  <si>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</si>
  <si>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</si>
  <si>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</si>
  <si>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</si>
  <si>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</si>
  <si>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</si>
  <si>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</si>
  <si>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</si>
  <si>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</si>
  <si>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</si>
  <si>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</si>
  <si>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</si>
  <si>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</si>
  <si>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</si>
  <si>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</si>
  <si>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</si>
  <si>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</si>
  <si>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</si>
  <si>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</si>
  <si>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</si>
  <si>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</si>
  <si>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</si>
  <si>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</si>
  <si>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</si>
  <si>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</si>
  <si>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</si>
  <si>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</si>
  <si>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</si>
  <si>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</si>
  <si>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</si>
  <si>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</si>
  <si>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</si>
  <si>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</si>
  <si>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</si>
  <si>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</si>
  <si>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</si>
  <si>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</si>
  <si>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</si>
  <si>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</si>
  <si>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</si>
  <si>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</si>
  <si>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</si>
  <si>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</si>
  <si>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</si>
  <si>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</si>
  <si>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</si>
  <si>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</si>
  <si>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</si>
  <si>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</si>
  <si>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</si>
  <si>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</si>
  <si>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</si>
  <si>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</si>
  <si>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</si>
  <si>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</si>
  <si>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</si>
  <si>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</si>
  <si>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</si>
  <si>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</si>
  <si>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</si>
  <si>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</si>
  <si>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</si>
  <si>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</si>
  <si>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</si>
  <si>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</si>
  <si>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</si>
  <si>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</si>
  <si>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</si>
  <si>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</si>
  <si>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</si>
  <si>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</si>
  <si>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</si>
  <si>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</si>
  <si>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</si>
  <si>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</si>
  <si>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</si>
  <si>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</si>
  <si>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</si>
  <si>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</si>
  <si>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</si>
  <si>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</si>
  <si>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</si>
  <si>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</si>
  <si>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</si>
  <si>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</si>
  <si>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</si>
  <si>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</si>
  <si>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</si>
  <si>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</si>
  <si>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</si>
  <si>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</si>
  <si>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</si>
  <si>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</si>
  <si>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</si>
  <si>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</si>
  <si>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</si>
  <si>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</si>
  <si>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</si>
  <si>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</si>
  <si>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</si>
  <si>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</si>
  <si>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</si>
  <si>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</si>
  <si>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</si>
  <si>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</si>
  <si>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</si>
  <si>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</si>
  <si>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</si>
  <si>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</si>
  <si>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</si>
  <si>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</si>
  <si>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</si>
  <si>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</si>
  <si>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</si>
  <si>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</si>
  <si>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</si>
  <si>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</si>
  <si>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</si>
  <si>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</si>
  <si>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</si>
  <si>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</si>
  <si>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</si>
  <si>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</si>
  <si>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</si>
  <si>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</si>
  <si>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</si>
  <si>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</si>
  <si>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</si>
  <si>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</si>
  <si>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</si>
  <si>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</si>
  <si>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</si>
  <si>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</si>
  <si>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</si>
  <si>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</si>
  <si>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</si>
  <si>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</si>
  <si>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</si>
  <si>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</si>
  <si>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</si>
  <si>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</si>
  <si>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</si>
  <si>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</si>
  <si>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</si>
  <si>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</si>
  <si>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</si>
  <si>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</si>
  <si>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</si>
  <si>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</si>
  <si>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</si>
  <si>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</si>
  <si>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</si>
  <si>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</si>
  <si>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</si>
  <si>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</si>
  <si>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</si>
  <si>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</si>
  <si>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</si>
  <si>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</si>
  <si>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</si>
  <si>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</si>
  <si>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</si>
  <si>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</si>
  <si>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</si>
  <si>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</si>
  <si>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</si>
  <si>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</si>
  <si>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</si>
  <si>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</si>
  <si>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</si>
  <si>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</si>
  <si>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</si>
  <si>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</si>
  <si>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</si>
  <si>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</si>
  <si>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</si>
  <si>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</si>
  <si>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</si>
  <si>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</si>
  <si>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</si>
  <si>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</si>
  <si>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</si>
  <si>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</si>
  <si>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</si>
  <si>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</si>
  <si>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</si>
  <si>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</si>
  <si>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</si>
  <si>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</si>
  <si>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</si>
  <si>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</si>
  <si>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</si>
  <si>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</si>
  <si>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</si>
  <si>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</si>
  <si>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</si>
  <si>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</si>
  <si>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</si>
  <si>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</si>
  <si>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</si>
  <si>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</si>
  <si>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</si>
  <si>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</si>
  <si>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</si>
  <si>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</si>
  <si>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</si>
  <si>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</si>
  <si>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</si>
  <si>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</si>
  <si>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</si>
  <si>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</si>
  <si>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</si>
  <si>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</si>
  <si>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</si>
  <si>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</si>
  <si>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</si>
  <si>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</si>
  <si>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</si>
  <si>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</si>
  <si>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</si>
  <si>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</si>
  <si>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</si>
  <si>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</si>
  <si>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</si>
  <si>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</si>
  <si>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</si>
  <si>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</si>
  <si>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</si>
  <si>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</si>
  <si>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</si>
  <si>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</si>
  <si>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</si>
  <si>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</si>
  <si>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</si>
  <si>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</si>
  <si>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</si>
  <si>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</si>
  <si>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</si>
  <si>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</si>
  <si>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</si>
  <si>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</si>
  <si>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</si>
  <si>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</si>
  <si>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</si>
  <si>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</si>
  <si>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</si>
  <si>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</si>
  <si>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</si>
  <si>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</si>
  <si>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</si>
  <si>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</si>
  <si>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</si>
  <si>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</si>
  <si>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</si>
  <si>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</si>
  <si>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</si>
  <si>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</si>
  <si>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</si>
  <si>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</si>
  <si>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</si>
  <si>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</si>
  <si>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</si>
  <si>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</si>
  <si>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</si>
  <si>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</si>
  <si>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</si>
  <si>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</si>
  <si>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</si>
  <si>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</si>
  <si>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</si>
  <si>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</si>
  <si>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</si>
  <si>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</si>
  <si>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</si>
  <si>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</si>
  <si>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</si>
  <si>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</si>
  <si>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</si>
  <si>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</si>
  <si>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</si>
  <si>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</si>
  <si>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</si>
  <si>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</si>
  <si>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</si>
  <si>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</si>
  <si>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</si>
  <si>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</si>
  <si>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</si>
  <si>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</si>
  <si>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</si>
  <si>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</si>
  <si>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</si>
  <si>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</si>
  <si>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</si>
  <si>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</si>
  <si>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</si>
  <si>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</si>
  <si>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</si>
  <si>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</si>
  <si>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</si>
  <si>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</si>
  <si>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</si>
  <si>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</si>
  <si>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</si>
  <si>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</si>
  <si>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</si>
  <si>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</si>
  <si>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</si>
  <si>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</si>
  <si>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</si>
  <si>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</si>
  <si>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</si>
  <si>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</si>
  <si>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</si>
  <si>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</si>
  <si>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</si>
  <si>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</si>
  <si>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</si>
  <si>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</si>
  <si>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</si>
  <si>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</si>
  <si>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</si>
  <si>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</si>
  <si>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</si>
  <si>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</si>
  <si>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</si>
  <si>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</si>
  <si>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</si>
  <si>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</si>
  <si>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</si>
  <si>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</si>
  <si>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</si>
  <si>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</si>
  <si>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</si>
  <si>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</si>
  <si>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</si>
  <si>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</si>
  <si>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</si>
  <si>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</si>
  <si>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</si>
  <si>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</si>
  <si>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</si>
  <si>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</si>
  <si>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</si>
  <si>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</si>
  <si>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</si>
  <si>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</si>
  <si>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</si>
  <si>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</si>
  <si>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</si>
  <si>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</si>
  <si>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</si>
  <si>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</si>
  <si>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</si>
  <si>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</si>
  <si>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</si>
  <si>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</si>
  <si>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</si>
  <si>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</si>
  <si>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</si>
  <si>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</si>
  <si>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</si>
  <si>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</si>
  <si>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</si>
  <si>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</si>
  <si>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</si>
  <si>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</si>
  <si>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</si>
  <si>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</si>
  <si>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</si>
  <si>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</si>
  <si>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</si>
  <si>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</si>
  <si>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</si>
  <si>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</si>
  <si>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</si>
  <si>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</si>
  <si>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</si>
  <si>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</si>
  <si>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</si>
  <si>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</si>
  <si>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</si>
  <si>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</si>
  <si>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</si>
  <si>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</si>
  <si>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</si>
  <si>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</si>
  <si>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</si>
  <si>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</si>
  <si>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</si>
  <si>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</si>
  <si>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</si>
  <si>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</si>
  <si>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</si>
  <si>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</si>
  <si>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</si>
  <si>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</si>
  <si>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</si>
  <si>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</si>
  <si>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</si>
  <si>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</si>
  <si>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</si>
  <si>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</si>
  <si>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</si>
  <si>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</si>
  <si>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</si>
  <si>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</si>
  <si>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</si>
  <si>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</si>
  <si>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</si>
  <si>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</si>
  <si>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</si>
  <si>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</si>
  <si>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</si>
  <si>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</si>
  <si>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</si>
  <si>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</si>
  <si>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</si>
  <si>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</si>
  <si>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</si>
  <si>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</si>
  <si>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</si>
  <si>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</si>
  <si>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</si>
  <si>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</si>
  <si>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</si>
  <si>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</si>
  <si>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</si>
  <si>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</si>
  <si>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</si>
  <si>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</si>
  <si>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</si>
  <si>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</si>
  <si>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</si>
  <si>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</si>
  <si>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</si>
  <si>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</si>
  <si>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</si>
  <si>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</si>
  <si>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</si>
  <si>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</si>
  <si>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</si>
  <si>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</si>
  <si>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</si>
  <si>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</si>
  <si>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</si>
  <si>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</si>
  <si>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</si>
  <si>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</si>
  <si>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</si>
  <si>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</si>
  <si>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</si>
  <si>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</si>
  <si>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</si>
  <si>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</si>
  <si>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</si>
  <si>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</si>
  <si>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</si>
  <si>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</si>
  <si>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</si>
  <si>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</si>
  <si>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</si>
  <si>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</si>
  <si>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</si>
  <si>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</si>
  <si>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</si>
  <si>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</si>
  <si>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</si>
  <si>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</si>
  <si>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</si>
  <si>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</si>
  <si>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</si>
  <si>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</si>
  <si>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</si>
  <si>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</si>
  <si>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</si>
  <si>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</si>
  <si>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</si>
  <si>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</si>
  <si>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</si>
  <si>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</si>
  <si>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</si>
  <si>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</si>
  <si>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</si>
  <si>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</si>
  <si>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</si>
  <si>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</si>
  <si>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</si>
  <si>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</si>
  <si>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</si>
  <si>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</si>
  <si>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</si>
  <si>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</si>
  <si>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</si>
  <si>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</si>
  <si>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</si>
  <si>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</si>
  <si>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</si>
  <si>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</si>
  <si>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</si>
  <si>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</si>
  <si>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</si>
  <si>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</si>
  <si>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</si>
  <si>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</si>
  <si>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</si>
  <si>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</si>
  <si>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</si>
  <si>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</si>
  <si>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</si>
  <si>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</si>
  <si>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</si>
  <si>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</si>
  <si>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</si>
  <si>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</si>
  <si>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</si>
  <si>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</si>
  <si>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</si>
  <si>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</si>
  <si>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</si>
  <si>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</si>
  <si>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</si>
  <si>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</si>
  <si>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</si>
  <si>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</si>
  <si>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</si>
  <si>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</si>
  <si>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</si>
  <si>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</si>
  <si>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</si>
  <si>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</si>
  <si>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</si>
  <si>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</si>
  <si>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</si>
  <si>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</si>
  <si>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</si>
  <si>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</si>
  <si>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</si>
  <si>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</si>
  <si>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</si>
  <si>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</si>
  <si>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</si>
  <si>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</si>
  <si>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</si>
  <si>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</si>
  <si>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</si>
  <si>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</si>
  <si>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</si>
  <si>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</si>
  <si>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</si>
  <si>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</si>
  <si>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</si>
  <si>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</si>
  <si>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</si>
  <si>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</si>
  <si>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</si>
  <si>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</si>
  <si>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</si>
  <si>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</si>
  <si>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</si>
  <si>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</si>
  <si>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</si>
  <si>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</si>
  <si>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</si>
  <si>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</si>
  <si>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</si>
  <si>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</si>
  <si>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</si>
  <si>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</si>
  <si>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</si>
  <si>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</si>
  <si>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</si>
  <si>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</si>
  <si>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</si>
  <si>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</si>
  <si>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</si>
  <si>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</si>
  <si>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</si>
  <si>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</si>
  <si>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</si>
  <si>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</si>
  <si>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</si>
  <si>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</si>
  <si>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</si>
  <si>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</si>
  <si>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</si>
  <si>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</si>
  <si>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</si>
  <si>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</si>
  <si>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</si>
  <si>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</si>
  <si>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</si>
  <si>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</si>
  <si>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</si>
  <si>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</si>
  <si>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</si>
  <si>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</si>
  <si>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</si>
  <si>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</si>
  <si>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</si>
  <si>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</si>
  <si>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</si>
  <si>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</si>
  <si>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</si>
  <si>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</si>
  <si>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</si>
  <si>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</si>
  <si>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</si>
  <si>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</si>
  <si>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</si>
  <si>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</si>
  <si>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</si>
  <si>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</si>
  <si>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</si>
  <si>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</si>
  <si>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</si>
  <si>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</si>
  <si>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</si>
  <si>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</si>
  <si>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</si>
  <si>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</si>
  <si>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</si>
  <si>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</si>
  <si>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</si>
  <si>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</si>
  <si>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</si>
  <si>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</si>
  <si>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</si>
  <si>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</si>
  <si>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</si>
  <si>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</si>
  <si>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</si>
  <si>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</si>
  <si>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</si>
  <si>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</si>
  <si>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</si>
  <si>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</si>
  <si>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</si>
  <si>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</si>
  <si>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</si>
  <si>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</si>
  <si>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</si>
  <si>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</si>
  <si>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</si>
  <si>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</si>
  <si>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</si>
  <si>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</si>
  <si>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</si>
  <si>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</si>
  <si>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</si>
  <si>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</si>
  <si>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</si>
  <si>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</si>
  <si>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</si>
  <si>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</si>
  <si>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</si>
  <si>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</si>
  <si>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</si>
  <si>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</si>
  <si>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</si>
  <si>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</si>
  <si>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</si>
  <si>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</si>
  <si>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</si>
  <si>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</si>
  <si>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</si>
  <si>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</si>
  <si>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</si>
  <si>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</si>
  <si>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</si>
  <si>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</si>
  <si>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</si>
  <si>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</si>
  <si>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</si>
  <si>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</si>
  <si>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</si>
  <si>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</si>
  <si>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</si>
  <si>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</si>
  <si>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</si>
  <si>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</si>
  <si>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</si>
  <si>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</si>
  <si>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</si>
  <si>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</si>
  <si>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</si>
  <si>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</si>
  <si>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</si>
  <si>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</si>
  <si>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</si>
  <si>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</si>
  <si>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</si>
  <si>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</si>
  <si>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</si>
  <si>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</si>
  <si>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</si>
  <si>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</si>
  <si>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</si>
  <si>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</si>
  <si>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</si>
  <si>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</si>
  <si>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</si>
  <si>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</si>
  <si>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</si>
  <si>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</si>
  <si>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</si>
  <si>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</si>
  <si>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</si>
  <si>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</si>
  <si>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</si>
  <si>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</si>
  <si>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</si>
  <si>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</si>
  <si>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</si>
  <si>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</si>
  <si>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</si>
  <si>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</si>
  <si>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</si>
  <si>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</si>
  <si>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</si>
  <si>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</si>
  <si>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</si>
  <si>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</si>
  <si>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</si>
  <si>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</si>
  <si>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</si>
  <si>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</si>
  <si>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</si>
  <si>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</si>
  <si>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</si>
  <si>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</si>
  <si>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</si>
  <si>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</si>
  <si>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</si>
  <si>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</si>
  <si>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</si>
  <si>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</si>
  <si>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</si>
  <si>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</si>
  <si>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</si>
  <si>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</si>
  <si>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</si>
  <si>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</si>
  <si>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</si>
  <si>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</si>
  <si>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</si>
  <si>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</si>
  <si>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</si>
  <si>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</si>
  <si>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</si>
  <si>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</si>
  <si>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</si>
  <si>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</si>
  <si>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</si>
  <si>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</si>
  <si>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</si>
  <si>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</si>
  <si>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</si>
  <si>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</si>
  <si>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</si>
  <si>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</si>
  <si>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</si>
  <si>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</si>
  <si>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</si>
  <si>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</si>
  <si>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</si>
  <si>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</si>
  <si>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</si>
  <si>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</si>
  <si>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</si>
  <si>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</si>
  <si>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</si>
  <si>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</si>
  <si>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</si>
  <si>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</si>
  <si>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</si>
  <si>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</si>
  <si>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</si>
  <si>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</si>
  <si>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</si>
  <si>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</si>
  <si>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</si>
  <si>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</si>
  <si>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</si>
  <si>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</si>
  <si>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</si>
  <si>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</si>
  <si>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</si>
  <si>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</si>
  <si>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</si>
  <si>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</si>
  <si>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</si>
  <si>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</si>
  <si>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</si>
  <si>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</si>
  <si>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</si>
  <si>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</si>
  <si>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</si>
  <si>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</si>
  <si>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</si>
  <si>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</si>
  <si>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</si>
  <si>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</si>
  <si>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</si>
  <si>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</si>
  <si>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</si>
  <si>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</si>
  <si>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</si>
  <si>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</si>
  <si>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</si>
  <si>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</si>
  <si>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</si>
  <si>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</si>
  <si>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</si>
  <si>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</si>
  <si>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</si>
  <si>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</si>
  <si>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</si>
  <si>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</si>
  <si>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</si>
  <si>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</si>
  <si>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</si>
  <si>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</si>
  <si>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</si>
  <si>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</si>
  <si>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</si>
  <si>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</si>
  <si>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</si>
  <si>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</si>
  <si>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</si>
  <si>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</si>
  <si>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</si>
  <si>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</si>
  <si>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</si>
  <si>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</si>
  <si>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</si>
  <si>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</si>
  <si>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</si>
  <si>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</si>
  <si>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</si>
  <si>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</si>
  <si>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</si>
  <si>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</si>
  <si>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</si>
  <si>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</si>
  <si>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</si>
  <si>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</si>
  <si>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</si>
  <si>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</si>
  <si>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</si>
  <si>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</si>
  <si>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</si>
  <si>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</si>
  <si>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</si>
  <si>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</si>
  <si>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</si>
  <si>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</si>
  <si>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</si>
  <si>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</si>
  <si>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</si>
  <si>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</si>
  <si>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</si>
  <si>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</si>
  <si>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</si>
  <si>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</si>
  <si>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</si>
  <si>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</si>
  <si>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</si>
  <si>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</si>
  <si>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</si>
  <si>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</si>
  <si>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</si>
  <si>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</si>
  <si>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</si>
  <si>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</si>
  <si>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</si>
  <si>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</si>
  <si>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</si>
  <si>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</si>
  <si>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</si>
  <si>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</si>
  <si>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</si>
  <si>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</si>
  <si>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</si>
  <si>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</si>
  <si>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</si>
  <si>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</si>
  <si>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</si>
  <si>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</si>
  <si>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</si>
  <si>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</si>
  <si>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</si>
  <si>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</si>
  <si>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</si>
  <si>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</si>
  <si>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</si>
  <si>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</si>
  <si>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</si>
  <si>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</si>
  <si>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</si>
  <si>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</si>
  <si>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</si>
  <si>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</si>
  <si>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</si>
  <si>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</si>
  <si>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</si>
  <si>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</si>
  <si>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</si>
  <si>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</si>
  <si>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</si>
  <si>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</si>
  <si>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</si>
  <si>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</si>
  <si>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</si>
  <si>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</si>
  <si>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</si>
  <si>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</si>
  <si>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</si>
  <si>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</si>
  <si>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</si>
  <si>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</si>
  <si>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</si>
  <si>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</si>
  <si>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</si>
  <si>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</si>
  <si>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</si>
  <si>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</si>
  <si>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</si>
  <si>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</si>
  <si>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</si>
  <si>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</si>
  <si>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</si>
  <si>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</si>
  <si>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</si>
  <si>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</si>
  <si>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</si>
  <si>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</si>
  <si>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</si>
  <si>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</si>
  <si>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</si>
  <si>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</si>
  <si>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</si>
  <si>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</si>
  <si>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</si>
  <si>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</si>
  <si>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</si>
  <si>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</si>
  <si>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</si>
  <si>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</si>
  <si>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</si>
  <si>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</si>
  <si>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</si>
  <si>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</si>
  <si>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</si>
  <si>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</si>
  <si>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</si>
  <si>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</si>
  <si>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</si>
  <si>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</si>
  <si>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</si>
  <si>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</si>
  <si>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</si>
  <si>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</si>
  <si>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</si>
  <si>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</si>
  <si>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</si>
  <si>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</si>
  <si>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</si>
  <si>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</si>
  <si>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</si>
  <si>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</si>
  <si>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</si>
  <si>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</si>
  <si>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</si>
  <si>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</si>
  <si>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</si>
  <si>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</si>
  <si>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</si>
  <si>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</si>
  <si>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</si>
  <si>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</si>
  <si>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</si>
  <si>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</si>
  <si>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</si>
  <si>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</si>
  <si>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</si>
  <si>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</si>
  <si>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</si>
  <si>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</si>
  <si>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</si>
  <si>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</si>
  <si>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</si>
  <si>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</si>
  <si>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</si>
  <si>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</si>
  <si>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</si>
  <si>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</si>
  <si>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</si>
  <si>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</si>
  <si>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</si>
  <si>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</si>
  <si>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</si>
  <si>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</si>
  <si>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</si>
  <si>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</si>
  <si>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</si>
  <si>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</si>
  <si>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</si>
  <si>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</si>
  <si>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</si>
  <si>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</si>
  <si>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</si>
  <si>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</si>
  <si>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</si>
  <si>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</si>
  <si>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</si>
  <si>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</si>
  <si>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</si>
  <si>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</si>
  <si>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</si>
  <si>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</si>
  <si>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</si>
  <si>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</si>
  <si>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</si>
  <si>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</si>
  <si>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</si>
  <si>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</si>
  <si>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</si>
  <si>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</si>
  <si>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</si>
  <si>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</si>
  <si>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</si>
  <si>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</si>
  <si>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</si>
  <si>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</si>
  <si>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</si>
  <si>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</si>
  <si>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</si>
  <si>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</si>
  <si>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</si>
  <si>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</si>
  <si>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</si>
  <si>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</si>
  <si>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</si>
  <si>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</si>
  <si>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</si>
  <si>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</si>
  <si>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</si>
  <si>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</si>
  <si>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</si>
  <si>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</si>
  <si>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</si>
  <si>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</si>
  <si>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</si>
  <si>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</si>
  <si>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</si>
  <si>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</si>
  <si>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</si>
  <si>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</si>
  <si>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</si>
  <si>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</si>
  <si>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</si>
  <si>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</si>
  <si>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</si>
  <si>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</si>
  <si>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</si>
  <si>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</si>
  <si>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</si>
  <si>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</si>
  <si>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</si>
  <si>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</si>
  <si>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</si>
  <si>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</si>
  <si>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</si>
  <si>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</si>
  <si>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</si>
  <si>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</si>
  <si>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</si>
  <si>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</si>
  <si>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</si>
  <si>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</si>
  <si>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</si>
  <si>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</si>
  <si>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</si>
  <si>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</si>
  <si>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</si>
  <si>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</si>
  <si>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</si>
  <si>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</si>
  <si>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</si>
  <si>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</si>
  <si>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</si>
  <si>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</si>
  <si>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</si>
  <si>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</si>
  <si>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</si>
  <si>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</si>
  <si>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</si>
  <si>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</si>
  <si>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</si>
  <si>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</si>
  <si>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</si>
  <si>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</si>
  <si>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</si>
  <si>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</si>
  <si>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</si>
  <si>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</si>
  <si>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</si>
  <si>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</si>
  <si>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</si>
  <si>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</si>
  <si>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</si>
  <si>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</si>
  <si>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</si>
  <si>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</si>
  <si>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</si>
  <si>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</si>
  <si>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</si>
  <si>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</si>
  <si>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</si>
  <si>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</si>
  <si>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</si>
  <si>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</si>
  <si>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</si>
  <si>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</si>
  <si>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</si>
  <si>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</si>
  <si>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</si>
  <si>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</si>
  <si>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</si>
  <si>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</si>
  <si>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</si>
  <si>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</si>
  <si>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</si>
  <si>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</si>
  <si>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</si>
  <si>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</si>
  <si>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</si>
  <si>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</si>
  <si>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</si>
  <si>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</si>
  <si>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</si>
  <si>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</si>
  <si>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</si>
  <si>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</si>
  <si>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</si>
  <si>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</si>
  <si>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</si>
  <si>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</si>
  <si>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</si>
  <si>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</si>
  <si>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</si>
  <si>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</si>
  <si>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</si>
  <si>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</si>
  <si>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</si>
  <si>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</si>
  <si>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</si>
  <si>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</si>
  <si>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</si>
  <si>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</si>
  <si>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</si>
  <si>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</si>
  <si>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</si>
  <si>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</si>
  <si>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</si>
  <si>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</si>
  <si>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</si>
  <si>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</si>
  <si>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</si>
  <si>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</si>
  <si>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</si>
  <si>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</si>
  <si>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</si>
  <si>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</si>
  <si>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</si>
  <si>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</si>
  <si>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</si>
  <si>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</si>
  <si>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</si>
  <si>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</si>
  <si>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</si>
  <si>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</si>
  <si>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</si>
  <si>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</si>
  <si>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</si>
  <si>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</si>
  <si>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</si>
  <si>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</si>
  <si>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</si>
  <si>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</si>
  <si>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</si>
  <si>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</si>
  <si>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</si>
  <si>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</si>
  <si>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</si>
  <si>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</si>
  <si>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</si>
  <si>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</si>
  <si>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</si>
  <si>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</si>
  <si>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</si>
  <si>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</si>
  <si>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</si>
  <si>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</si>
  <si>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</si>
  <si>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</si>
  <si>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</si>
  <si>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</si>
  <si>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</si>
  <si>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</si>
  <si>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</si>
  <si>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</si>
  <si>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</si>
  <si>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</si>
  <si>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</si>
  <si>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</si>
  <si>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</si>
  <si>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</si>
  <si>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</si>
  <si>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</si>
  <si>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</si>
  <si>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</si>
  <si>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</si>
  <si>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</si>
  <si>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</si>
  <si>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</si>
  <si>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</si>
  <si>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</si>
  <si>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</si>
  <si>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</si>
  <si>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</si>
  <si>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</si>
  <si>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</si>
  <si>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</si>
  <si>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</si>
  <si>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</si>
  <si>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</si>
  <si>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</si>
  <si>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</si>
  <si>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</si>
  <si>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</si>
  <si>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</si>
  <si>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</si>
  <si>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</si>
  <si>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</si>
  <si>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</si>
  <si>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</si>
  <si>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</si>
  <si>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</si>
  <si>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</si>
  <si>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</si>
  <si>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</si>
  <si>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</si>
  <si>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</si>
  <si>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</si>
  <si>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</si>
  <si>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</si>
  <si>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</si>
  <si>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</si>
  <si>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</si>
  <si>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</si>
  <si>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</si>
  <si>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</si>
  <si>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</si>
  <si>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</si>
  <si>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</si>
  <si>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</si>
  <si>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</si>
  <si>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</si>
  <si>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</si>
  <si>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</si>
  <si>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</si>
  <si>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</si>
  <si>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</si>
  <si>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</si>
  <si>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</si>
  <si>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</si>
  <si>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</si>
  <si>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</si>
  <si>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</si>
  <si>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</si>
  <si>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</si>
  <si>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</si>
  <si>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</si>
  <si>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</si>
  <si>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</si>
  <si>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</si>
  <si>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</si>
  <si>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</si>
  <si>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</si>
  <si>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</si>
  <si>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</si>
  <si>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</si>
  <si>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</si>
  <si>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</si>
  <si>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</si>
  <si>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</si>
  <si>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</si>
  <si>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</si>
  <si>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</si>
  <si>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</si>
  <si>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</si>
  <si>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</si>
  <si>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</si>
  <si>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</si>
  <si>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</si>
  <si>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</si>
  <si>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</si>
  <si>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</si>
  <si>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</si>
  <si>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</si>
  <si>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</si>
  <si>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</si>
  <si>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</si>
  <si>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</si>
  <si>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</si>
  <si>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</si>
  <si>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</si>
  <si>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</si>
  <si>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</si>
  <si>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</si>
  <si>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</si>
  <si>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</si>
  <si>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</si>
  <si>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</si>
  <si>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</si>
  <si>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</si>
  <si>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</si>
  <si>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</si>
  <si>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</si>
  <si>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</si>
  <si>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</si>
  <si>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</si>
  <si>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</si>
  <si>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</si>
  <si>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</si>
  <si>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</si>
  <si>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</si>
  <si>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</si>
  <si>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</si>
  <si>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</si>
  <si>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</si>
  <si>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</si>
  <si>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</si>
  <si>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</si>
  <si>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</si>
  <si>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</si>
  <si>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</si>
  <si>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</si>
  <si>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</si>
  <si>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</si>
  <si>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</si>
  <si>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</si>
  <si>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</si>
  <si>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</si>
  <si>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</si>
  <si>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</si>
  <si>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</si>
  <si>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</si>
  <si>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</si>
  <si>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</si>
  <si>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</si>
  <si>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</si>
  <si>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</si>
  <si>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</si>
  <si>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</si>
  <si>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</si>
  <si>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</si>
  <si>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</si>
  <si>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</si>
  <si>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</si>
  <si>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</si>
  <si>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</si>
  <si>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</si>
  <si>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</si>
  <si>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</si>
  <si>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</si>
  <si>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</si>
  <si>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</si>
  <si>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</si>
  <si>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</si>
  <si>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</si>
  <si>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</si>
  <si>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</si>
  <si>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</si>
  <si>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</si>
  <si>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</si>
  <si>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</si>
  <si>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</si>
  <si>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</si>
  <si>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</si>
  <si>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</si>
  <si>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</si>
  <si>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</si>
  <si>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</si>
  <si>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</si>
  <si>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</si>
  <si>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</si>
  <si>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</si>
  <si>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</si>
  <si>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</si>
  <si>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</si>
  <si>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</si>
  <si>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</si>
  <si>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</si>
  <si>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</si>
  <si>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</si>
  <si>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</si>
  <si>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</si>
  <si>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</si>
  <si>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</si>
  <si>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</si>
  <si>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</si>
  <si>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</si>
  <si>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</si>
  <si>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</si>
  <si>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</si>
  <si>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</si>
  <si>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</si>
  <si>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</si>
  <si>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</si>
  <si>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</si>
  <si>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</si>
  <si>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</si>
  <si>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</si>
  <si>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</si>
  <si>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</si>
  <si>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</si>
  <si>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</si>
  <si>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</si>
  <si>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</si>
  <si>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</si>
  <si>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</si>
  <si>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</si>
  <si>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</si>
  <si>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</si>
  <si>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</si>
  <si>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</si>
  <si>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</si>
  <si>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</si>
  <si>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</si>
  <si>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</si>
  <si>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</si>
  <si>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</si>
  <si>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</si>
  <si>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</si>
  <si>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</si>
  <si>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</si>
  <si>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</si>
  <si>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</si>
  <si>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</si>
  <si>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</si>
  <si>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</si>
  <si>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</si>
  <si>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</si>
  <si>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</si>
  <si>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</si>
  <si>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</si>
  <si>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</si>
  <si>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</si>
  <si>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</si>
  <si>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</si>
  <si>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</si>
  <si>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</si>
  <si>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</si>
  <si>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</si>
  <si>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</si>
  <si>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</si>
  <si>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</si>
  <si>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</si>
  <si>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</si>
  <si>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</si>
  <si>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</si>
  <si>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</si>
  <si>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</si>
  <si>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</si>
  <si>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</si>
  <si>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</si>
  <si>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</si>
  <si>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</si>
  <si>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</si>
  <si>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</si>
  <si>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</si>
  <si>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</si>
  <si>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</si>
  <si>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</si>
  <si>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</si>
  <si>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</si>
  <si>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</si>
  <si>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</si>
  <si>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</si>
  <si>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</si>
  <si>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</si>
  <si>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</si>
  <si>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</si>
  <si>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</si>
  <si>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</si>
  <si>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</si>
  <si>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</si>
  <si>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</si>
  <si>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</si>
  <si>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</si>
  <si>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</si>
  <si>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</si>
  <si>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</si>
  <si>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</si>
  <si>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</si>
  <si>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</si>
  <si>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</si>
  <si>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</si>
  <si>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</si>
  <si>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</si>
  <si>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</si>
  <si>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</si>
  <si>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</si>
  <si>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</si>
  <si>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</si>
  <si>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</si>
  <si>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</si>
  <si>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</si>
  <si>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</si>
  <si>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</si>
  <si>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</si>
  <si>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</si>
  <si>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</si>
  <si>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</si>
  <si>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</si>
  <si>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</si>
  <si>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</si>
  <si>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</si>
  <si>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</si>
  <si>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</si>
  <si>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</si>
  <si>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</si>
  <si>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</si>
  <si>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</si>
  <si>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</si>
  <si>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</si>
  <si>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</si>
  <si>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</si>
  <si>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</si>
  <si>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</si>
  <si>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</si>
  <si>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</si>
  <si>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</si>
  <si>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</si>
  <si>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</si>
  <si>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</si>
  <si>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</si>
  <si>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</si>
  <si>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</si>
  <si>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</si>
  <si>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</si>
  <si>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</si>
  <si>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</si>
  <si>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</si>
  <si>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</si>
  <si>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</si>
  <si>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</si>
  <si>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</si>
  <si>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</si>
  <si>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</si>
  <si>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</si>
  <si>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</si>
  <si>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</si>
  <si>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</si>
  <si>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</si>
  <si>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</si>
  <si>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</si>
  <si>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</si>
  <si>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</si>
  <si>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</si>
  <si>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</si>
  <si>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</si>
  <si>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</si>
  <si>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</si>
  <si>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</si>
  <si>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</si>
  <si>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</si>
  <si>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</si>
  <si>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</si>
  <si>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</si>
  <si>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</si>
  <si>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</si>
  <si>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</si>
  <si>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</si>
  <si>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</si>
  <si>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</si>
  <si>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</si>
  <si>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</si>
  <si>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</si>
  <si>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</si>
  <si>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</si>
  <si>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</si>
  <si>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</si>
  <si>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</si>
  <si>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</si>
  <si>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</si>
  <si>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</si>
  <si>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</si>
  <si>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</si>
  <si>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</si>
  <si>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</si>
  <si>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</si>
  <si>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</si>
  <si>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</si>
  <si>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</si>
  <si>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</si>
  <si>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</si>
  <si>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</si>
  <si>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</si>
  <si>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</si>
  <si>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</si>
  <si>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</si>
  <si>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</si>
  <si>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</si>
  <si>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</si>
  <si>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</si>
  <si>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</si>
  <si>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</si>
  <si>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</si>
  <si>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</si>
  <si>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</si>
  <si>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</si>
  <si>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</si>
  <si>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</si>
  <si>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</si>
  <si>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</si>
  <si>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</si>
  <si>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</si>
  <si>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</si>
  <si>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</si>
  <si>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</si>
  <si>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</si>
  <si>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</si>
  <si>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</si>
  <si>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</si>
  <si>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</si>
  <si>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</si>
  <si>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</si>
  <si>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</si>
  <si>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</si>
  <si>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</si>
  <si>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</si>
  <si>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</si>
  <si>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</si>
  <si>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</si>
  <si>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</si>
  <si>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</si>
  <si>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</si>
  <si>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</si>
  <si>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</si>
  <si>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</si>
  <si>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</si>
  <si>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</si>
  <si>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</si>
  <si>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</si>
  <si>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</si>
  <si>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</si>
  <si>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</si>
  <si>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</si>
  <si>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</si>
  <si>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</si>
  <si>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</si>
  <si>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</si>
  <si>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</si>
  <si>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</si>
  <si>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</si>
  <si>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</si>
  <si>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</si>
  <si>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</si>
  <si>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</si>
  <si>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</si>
  <si>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</si>
  <si>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</si>
  <si>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</si>
  <si>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</si>
  <si>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</si>
  <si>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</si>
  <si>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</si>
  <si>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</si>
  <si>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</si>
  <si>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</si>
  <si>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</si>
  <si>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</si>
  <si>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</si>
  <si>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</si>
  <si>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</si>
  <si>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</si>
  <si>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</si>
  <si>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</si>
  <si>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</si>
  <si>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</si>
  <si>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</si>
  <si>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</si>
  <si>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</si>
  <si>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</si>
  <si>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</si>
  <si>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</si>
  <si>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</si>
  <si>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</si>
  <si>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</si>
  <si>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</si>
  <si>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</si>
  <si>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</si>
  <si>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</si>
  <si>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</si>
  <si>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</si>
  <si>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</si>
  <si>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</si>
  <si>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</si>
  <si>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</si>
  <si>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</si>
  <si>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</si>
  <si>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</si>
  <si>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</si>
  <si>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</si>
  <si>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</si>
  <si>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</si>
  <si>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</si>
  <si>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</si>
  <si>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</si>
  <si>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</si>
  <si>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</si>
  <si>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</si>
  <si>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</si>
  <si>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</si>
  <si>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</si>
  <si>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</si>
  <si>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</si>
  <si>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</si>
  <si>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</si>
  <si>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</si>
  <si>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</si>
  <si>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</si>
  <si>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</si>
  <si>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</si>
  <si>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</si>
  <si>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</si>
  <si>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</si>
  <si>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</si>
  <si>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</si>
  <si>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</si>
  <si>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</si>
  <si>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</si>
  <si>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</si>
  <si>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</si>
  <si>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</si>
  <si>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</si>
  <si>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</si>
  <si>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</si>
  <si>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</si>
  <si>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</si>
  <si>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</si>
  <si>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</si>
  <si>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</si>
  <si>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</si>
  <si>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</si>
  <si>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</si>
  <si>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</si>
  <si>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</si>
  <si>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</si>
  <si>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</si>
  <si>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</si>
  <si>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</si>
  <si>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</si>
  <si>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</si>
  <si>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</si>
  <si>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</si>
  <si>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</si>
  <si>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</si>
  <si>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</si>
  <si>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</si>
  <si>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</si>
  <si>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</si>
  <si>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</si>
  <si>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</si>
  <si>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</si>
  <si>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</si>
  <si>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</si>
  <si>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</si>
  <si>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</si>
  <si>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</si>
  <si>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</si>
  <si>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</si>
  <si>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</si>
  <si>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</si>
  <si>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</si>
  <si>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</si>
  <si>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</si>
  <si>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</si>
  <si>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</si>
  <si>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</si>
  <si>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</si>
  <si>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</si>
  <si>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</si>
  <si>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</si>
  <si>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</si>
  <si>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</si>
  <si>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</si>
  <si>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</si>
  <si>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</si>
  <si>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</si>
  <si>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</si>
  <si>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</si>
  <si>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</si>
  <si>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</si>
  <si>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</si>
  <si>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</si>
  <si>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</si>
  <si>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</si>
  <si>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</si>
  <si>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</si>
  <si>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</si>
  <si>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</si>
  <si>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</si>
  <si>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</si>
  <si>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</si>
  <si>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</si>
  <si>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</si>
  <si>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</si>
  <si>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</si>
  <si>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</si>
  <si>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</si>
  <si>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</si>
  <si>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</si>
  <si>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</si>
  <si>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</si>
  <si>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</si>
  <si>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</si>
  <si>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</si>
  <si>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</si>
  <si>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</si>
  <si>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</si>
  <si>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</si>
  <si>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</si>
  <si>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</si>
  <si>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</si>
  <si>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</si>
  <si>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</si>
  <si>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</si>
  <si>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</si>
  <si>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</si>
  <si>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</si>
  <si>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</si>
  <si>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</si>
  <si>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</si>
  <si>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</si>
  <si>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</si>
  <si>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</si>
  <si>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</si>
  <si>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</si>
  <si>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</si>
  <si>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</si>
  <si>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</si>
  <si>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</si>
  <si>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</si>
  <si>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</si>
  <si>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</si>
  <si>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</si>
  <si>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</si>
  <si>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</si>
  <si>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</si>
  <si>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</si>
  <si>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</si>
  <si>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</si>
  <si>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</si>
  <si>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</si>
  <si>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</si>
  <si>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</si>
  <si>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</si>
  <si>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</si>
  <si>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</si>
  <si>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</si>
  <si>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</si>
  <si>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</si>
  <si>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</si>
  <si>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</si>
  <si>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</si>
  <si>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</si>
  <si>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</si>
  <si>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</si>
  <si>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</si>
  <si>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</si>
  <si>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</si>
  <si>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</si>
  <si>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</si>
  <si>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</si>
  <si>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</si>
  <si>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</si>
  <si>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</si>
  <si>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</si>
  <si>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</si>
  <si>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</si>
  <si>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</si>
  <si>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</si>
  <si>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</si>
  <si>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</si>
  <si>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</si>
  <si>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</si>
  <si>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</si>
  <si>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</si>
  <si>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</si>
  <si>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</si>
  <si>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</si>
  <si>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</si>
  <si>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</si>
  <si>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</si>
  <si>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</si>
  <si>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</si>
  <si>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</si>
  <si>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</si>
  <si>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</si>
  <si>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</si>
  <si>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</si>
  <si>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</si>
  <si>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</si>
  <si>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</si>
  <si>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</si>
  <si>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</si>
  <si>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</si>
  <si>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</si>
  <si>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</si>
  <si>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</si>
  <si>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</si>
  <si>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</si>
  <si>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</si>
  <si>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</si>
  <si>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</si>
  <si>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</si>
  <si>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</si>
  <si>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</si>
  <si>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</si>
  <si>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</si>
  <si>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</si>
  <si>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</si>
  <si>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</si>
  <si>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</si>
  <si>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</si>
  <si>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</si>
  <si>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</si>
  <si>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</si>
  <si>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</si>
  <si>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</si>
  <si>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</si>
  <si>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</si>
  <si>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</si>
  <si>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</si>
  <si>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</si>
  <si>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</si>
  <si>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</si>
  <si>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</si>
  <si>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</si>
  <si>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</si>
  <si>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</si>
  <si>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</si>
  <si>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</si>
  <si>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</si>
  <si>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</si>
  <si>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</si>
  <si>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</si>
  <si>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</si>
  <si>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</si>
  <si>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</si>
  <si>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</si>
  <si>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</si>
  <si>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</si>
  <si>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</si>
  <si>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</si>
  <si>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</si>
  <si>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</si>
  <si>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</si>
  <si>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</si>
  <si>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</si>
  <si>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</si>
  <si>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</si>
  <si>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</si>
  <si>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</si>
  <si>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</si>
  <si>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</si>
  <si>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</si>
  <si>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</si>
  <si>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</si>
  <si>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</si>
  <si>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</si>
  <si>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</si>
  <si>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</si>
  <si>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</si>
  <si>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</si>
  <si>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</si>
  <si>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</si>
  <si>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</si>
  <si>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</si>
  <si>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</si>
  <si>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</si>
  <si>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</si>
  <si>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</si>
  <si>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</si>
  <si>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</si>
  <si>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</si>
  <si>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</si>
  <si>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</si>
  <si>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</si>
  <si>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</si>
  <si>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</si>
  <si>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</si>
  <si>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</si>
  <si>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</si>
  <si>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</si>
  <si>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</si>
  <si>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</si>
  <si>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</si>
  <si>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</si>
  <si>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</si>
  <si>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</si>
  <si>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</si>
  <si>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</si>
  <si>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</si>
  <si>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</si>
  <si>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</si>
  <si>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</si>
  <si>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</si>
  <si>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</si>
  <si>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</si>
  <si>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</si>
  <si>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</si>
  <si>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</si>
  <si>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</si>
  <si>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</si>
  <si>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</si>
  <si>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</si>
  <si>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</si>
  <si>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</si>
  <si>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</si>
  <si>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</si>
  <si>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</si>
  <si>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</si>
  <si>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</si>
  <si>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</si>
  <si>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</si>
  <si>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</si>
  <si>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</si>
  <si>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</si>
  <si>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</si>
  <si>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</si>
  <si>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</si>
  <si>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</si>
  <si>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</si>
  <si>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</si>
  <si>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</si>
  <si>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</si>
  <si>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</si>
  <si>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</si>
  <si>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</si>
  <si>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</si>
  <si>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</si>
  <si>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</si>
  <si>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</si>
  <si>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</si>
  <si>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</si>
  <si>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</si>
  <si>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</si>
  <si>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</si>
  <si>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</si>
  <si>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</si>
  <si>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</si>
  <si>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</si>
  <si>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</si>
  <si>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</si>
  <si>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</si>
  <si>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</si>
  <si>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</si>
  <si>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</si>
  <si>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</si>
  <si>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</si>
  <si>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</si>
  <si>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</si>
  <si>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</si>
  <si>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</si>
  <si>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</si>
  <si>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</si>
  <si>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</si>
  <si>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</si>
  <si>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</si>
  <si>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</si>
  <si>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</si>
  <si>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</si>
  <si>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</si>
  <si>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</si>
  <si>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</si>
  <si>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</si>
  <si>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</si>
  <si>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</si>
  <si>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</si>
  <si>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</si>
  <si>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</si>
  <si>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</si>
  <si>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</si>
  <si>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</si>
  <si>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</si>
  <si>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</si>
  <si>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</si>
  <si>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</si>
  <si>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</si>
  <si>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</si>
  <si>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</si>
  <si>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</si>
  <si>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</si>
  <si>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</si>
  <si>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</si>
  <si>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</si>
  <si>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</si>
  <si>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</si>
  <si>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</si>
  <si>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</si>
  <si>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</si>
  <si>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</si>
  <si>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</si>
  <si>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</si>
  <si>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</si>
  <si>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</si>
  <si>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</si>
  <si>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</si>
  <si>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</si>
  <si>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</si>
  <si>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</si>
  <si>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</si>
  <si>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</si>
  <si>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</si>
  <si>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</si>
  <si>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</si>
  <si>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</si>
  <si>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</si>
  <si>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</si>
  <si>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</si>
  <si>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</si>
  <si>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</si>
  <si>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</si>
  <si>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</si>
  <si>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</si>
  <si>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</si>
  <si>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</si>
  <si>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</si>
  <si>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</si>
  <si>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</si>
  <si>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</si>
  <si>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</si>
  <si>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</si>
  <si>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</si>
  <si>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</si>
  <si>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</si>
  <si>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</si>
  <si>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</si>
  <si>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</si>
  <si>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</si>
  <si>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</si>
  <si>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</si>
  <si>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</si>
  <si>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</si>
  <si>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</si>
  <si>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</si>
  <si>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</si>
  <si>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</si>
  <si>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</si>
  <si>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</si>
  <si>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</si>
  <si>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</si>
  <si>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</si>
  <si>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</si>
  <si>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</si>
  <si>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</si>
  <si>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</si>
  <si>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</si>
  <si>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</si>
  <si>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</si>
  <si>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</si>
  <si>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</si>
  <si>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</si>
  <si>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</si>
  <si>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</si>
  <si>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</si>
  <si>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</si>
  <si>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</si>
  <si>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</si>
  <si>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</si>
  <si>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</si>
  <si>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</si>
  <si>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</si>
  <si>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</si>
  <si>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</si>
  <si>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</si>
  <si>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</si>
  <si>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</si>
  <si>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</si>
  <si>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</si>
  <si>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</si>
  <si>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</si>
  <si>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</si>
  <si>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</si>
  <si>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</si>
  <si>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</si>
  <si>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</si>
  <si>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</si>
  <si>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</si>
  <si>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</si>
  <si>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</si>
  <si>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</si>
  <si>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</si>
  <si>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</si>
  <si>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</si>
  <si>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</si>
  <si>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</si>
  <si>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</si>
  <si>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</si>
  <si>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</si>
  <si>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</si>
  <si>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</si>
  <si>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</si>
  <si>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</si>
  <si>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</si>
  <si>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</si>
  <si>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</si>
  <si>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</si>
  <si>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</si>
  <si>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</si>
  <si>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</si>
  <si>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</si>
  <si>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</si>
  <si>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</si>
  <si>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</si>
  <si>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</si>
  <si>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</si>
  <si>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</si>
  <si>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</si>
  <si>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</si>
  <si>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</si>
  <si>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</si>
  <si>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</si>
  <si>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</si>
  <si>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</si>
  <si>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</si>
  <si>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</si>
  <si>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</si>
  <si>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</si>
  <si>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</si>
  <si>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</si>
  <si>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</si>
  <si>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</si>
  <si>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</si>
  <si>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</si>
  <si>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</si>
  <si>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</si>
  <si>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</si>
  <si>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</si>
  <si>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</si>
  <si>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</si>
  <si>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</si>
  <si>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</si>
  <si>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</si>
  <si>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</si>
  <si>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</si>
  <si>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</si>
  <si>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</si>
  <si>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</si>
  <si>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</si>
  <si>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</si>
  <si>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</si>
  <si>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</si>
  <si>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</si>
  <si>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</si>
  <si>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</si>
  <si>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</si>
  <si>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</si>
  <si>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</si>
  <si>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</si>
  <si>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</si>
  <si>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</si>
  <si>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</si>
  <si>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</si>
  <si>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</si>
  <si>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</si>
  <si>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</si>
  <si>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</si>
  <si>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</si>
  <si>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</si>
  <si>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</si>
  <si>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</si>
  <si>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</si>
  <si>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</si>
  <si>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</si>
  <si>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</si>
  <si>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</si>
  <si>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</si>
  <si>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</si>
  <si>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</si>
  <si>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</si>
  <si>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</si>
  <si>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</si>
  <si>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</si>
  <si>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</si>
  <si>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</si>
  <si>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</si>
  <si>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</si>
  <si>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</si>
  <si>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</si>
  <si>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</si>
  <si>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</si>
  <si>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</si>
  <si>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</si>
  <si>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</si>
  <si>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</si>
  <si>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</si>
  <si>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</si>
  <si>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</si>
  <si>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</si>
  <si>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</si>
  <si>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</si>
  <si>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</si>
  <si>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</si>
  <si>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</si>
  <si>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</si>
  <si>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</si>
  <si>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</si>
  <si>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</si>
  <si>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</si>
  <si>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</si>
  <si>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</si>
  <si>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</si>
  <si>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</si>
  <si>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</si>
  <si>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</si>
  <si>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</si>
  <si>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</si>
  <si>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</si>
  <si>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</si>
  <si>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</si>
  <si>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</si>
  <si>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</si>
  <si>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</si>
  <si>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</si>
  <si>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</si>
  <si>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</si>
  <si>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</si>
  <si>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</si>
  <si>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</si>
  <si>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</si>
  <si>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</si>
  <si>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</si>
  <si>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</si>
  <si>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</si>
  <si>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</si>
  <si>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</si>
  <si>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</si>
  <si>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</si>
  <si>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</si>
  <si>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</si>
  <si>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</si>
  <si>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</si>
  <si>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</si>
  <si>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</si>
  <si>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</si>
  <si>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</si>
  <si>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</si>
  <si>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</si>
  <si>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</si>
  <si>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</si>
  <si>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</si>
  <si>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</si>
  <si>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</si>
  <si>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</si>
  <si>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</si>
  <si>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</si>
  <si>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</si>
  <si>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</si>
  <si>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</si>
  <si>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</si>
  <si>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</si>
  <si>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</si>
  <si>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</si>
  <si>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</si>
  <si>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</si>
  <si>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</si>
  <si>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</si>
  <si>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</si>
  <si>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</si>
  <si>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</si>
  <si>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</si>
  <si>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</si>
  <si>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</si>
  <si>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</si>
  <si>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</si>
  <si>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</si>
  <si>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</si>
  <si>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</si>
  <si>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</si>
  <si>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</si>
  <si>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</si>
  <si>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</si>
  <si>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</si>
  <si>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</si>
  <si>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</si>
  <si>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</si>
  <si>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</si>
  <si>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</si>
  <si>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</si>
  <si>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</si>
  <si>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</si>
  <si>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</si>
  <si>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</si>
  <si>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</si>
  <si>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</si>
  <si>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</si>
  <si>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</si>
  <si>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</si>
  <si>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</si>
  <si>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</si>
  <si>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</si>
  <si>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</si>
  <si>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</si>
  <si>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</si>
  <si>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</si>
  <si>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</si>
  <si>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</si>
  <si>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</si>
  <si>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</si>
  <si>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</si>
  <si>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</si>
  <si>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</si>
  <si>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</si>
  <si>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</si>
  <si>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</si>
  <si>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</si>
  <si>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</si>
  <si>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</si>
  <si>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</si>
  <si>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</si>
  <si>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</si>
  <si>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</si>
  <si>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</si>
  <si>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</si>
  <si>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</si>
  <si>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</si>
  <si>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</si>
  <si>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</si>
  <si>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</si>
  <si>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</si>
  <si>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</si>
  <si>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</si>
  <si>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</si>
  <si>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</si>
  <si>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</si>
  <si>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</si>
  <si>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</si>
  <si>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</si>
  <si>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</si>
  <si>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</si>
  <si>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</si>
  <si>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</si>
  <si>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</si>
  <si>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</si>
  <si>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</si>
  <si>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</si>
  <si>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</si>
  <si>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</si>
  <si>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</si>
  <si>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</si>
  <si>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</si>
  <si>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</si>
  <si>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</si>
  <si>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</si>
  <si>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</si>
  <si>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</si>
  <si>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</si>
  <si>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</si>
  <si>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</si>
  <si>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</si>
  <si>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</si>
  <si>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</si>
  <si>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</si>
  <si>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</si>
  <si>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</si>
  <si>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</si>
  <si>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</si>
  <si>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</si>
  <si>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</si>
  <si>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</si>
  <si>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</si>
  <si>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</si>
  <si>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</si>
  <si>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</si>
  <si>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</si>
  <si>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</si>
  <si>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</si>
  <si>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</si>
  <si>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</si>
  <si>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</si>
  <si>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</si>
  <si>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</si>
  <si>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</si>
  <si>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</si>
  <si>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</si>
  <si>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</si>
  <si>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</si>
  <si>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</si>
  <si>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</si>
  <si>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</si>
  <si>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</si>
  <si>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</si>
  <si>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</si>
  <si>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</si>
  <si>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</si>
  <si>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</si>
  <si>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</si>
  <si>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</si>
  <si>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</si>
  <si>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</si>
  <si>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</si>
  <si>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</si>
  <si>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</si>
  <si>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</si>
  <si>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</si>
  <si>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</si>
  <si>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</si>
  <si>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</si>
  <si>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</si>
  <si>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</si>
  <si>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</si>
  <si>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</si>
  <si>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</si>
  <si>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</si>
  <si>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</si>
  <si>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</si>
  <si>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</si>
  <si>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</si>
  <si>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</si>
  <si>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</si>
  <si>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</si>
  <si>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</si>
  <si>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</si>
  <si>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</si>
  <si>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</si>
  <si>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</si>
  <si>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</si>
  <si>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</si>
  <si>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</si>
  <si>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</si>
  <si>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</si>
  <si>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</si>
  <si>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</si>
  <si>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</si>
  <si>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</si>
  <si>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</si>
  <si>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</si>
  <si>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</si>
  <si>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</si>
  <si>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</si>
  <si>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</si>
  <si>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</si>
  <si>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</si>
  <si>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</si>
  <si>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</si>
  <si>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</si>
  <si>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</si>
  <si>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</si>
  <si>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</si>
  <si>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</si>
  <si>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</si>
  <si>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</si>
  <si>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</si>
  <si>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</si>
  <si>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</si>
  <si>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</si>
  <si>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</si>
  <si>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</si>
  <si>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</si>
  <si>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</si>
  <si>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</si>
  <si>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</si>
  <si>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</si>
  <si>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</si>
  <si>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</si>
  <si>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</si>
  <si>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</si>
  <si>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</si>
  <si>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</si>
  <si>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</si>
  <si>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</si>
  <si>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</si>
  <si>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</si>
  <si>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</si>
  <si>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</si>
  <si>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</si>
  <si>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</si>
  <si>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</si>
  <si>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</si>
  <si>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</si>
  <si>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</si>
  <si>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</si>
  <si>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</si>
  <si>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</si>
  <si>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</si>
  <si>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</si>
  <si>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</si>
  <si>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</si>
  <si>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</si>
  <si>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</si>
  <si>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</si>
  <si>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</si>
  <si>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</si>
  <si>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</si>
  <si>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</si>
  <si>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</si>
  <si>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</si>
  <si>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</si>
  <si>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</si>
  <si>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</si>
  <si>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</si>
  <si>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</si>
  <si>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</si>
  <si>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</si>
  <si>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</si>
  <si>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</si>
  <si>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</si>
  <si>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</si>
  <si>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</si>
  <si>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</si>
  <si>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</si>
  <si>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</si>
  <si>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</si>
  <si>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</si>
  <si>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</si>
  <si>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</si>
  <si>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</si>
  <si>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</si>
  <si>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</si>
  <si>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</si>
  <si>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</si>
  <si>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</si>
  <si>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</si>
  <si>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</si>
  <si>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</si>
  <si>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</si>
  <si>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</si>
  <si>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</si>
  <si>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</si>
  <si>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</si>
  <si>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</si>
  <si>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</si>
  <si>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</si>
  <si>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</si>
  <si>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</si>
  <si>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</si>
  <si>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</si>
  <si>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</si>
  <si>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</si>
  <si>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</si>
  <si>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</si>
  <si>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</si>
  <si>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</si>
  <si>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</si>
  <si>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</si>
  <si>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</si>
  <si>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</si>
  <si>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</si>
  <si>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</si>
  <si>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</si>
  <si>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</si>
  <si>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</si>
  <si>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</si>
  <si>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</si>
  <si>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</si>
  <si>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</si>
  <si>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</si>
  <si>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</si>
  <si>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</si>
  <si>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</si>
  <si>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</si>
  <si>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</si>
  <si>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</si>
  <si>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</si>
  <si>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</si>
  <si>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</si>
  <si>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</si>
  <si>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</si>
  <si>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</si>
  <si>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</si>
  <si>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</si>
  <si>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</si>
  <si>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</si>
  <si>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</si>
  <si>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</si>
  <si>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</si>
  <si>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</si>
  <si>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</si>
  <si>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</si>
  <si>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</si>
  <si>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</si>
  <si>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</si>
  <si>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</si>
  <si>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</si>
  <si>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</si>
  <si>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</si>
  <si>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</si>
  <si>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</si>
  <si>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</si>
  <si>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</si>
  <si>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</si>
  <si>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</si>
  <si>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</si>
  <si>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</si>
  <si>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</si>
  <si>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</si>
  <si>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</si>
  <si>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</si>
  <si>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</si>
  <si>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</si>
  <si>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</si>
  <si>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</si>
  <si>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</si>
  <si>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</si>
  <si>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</si>
  <si>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</si>
  <si>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</si>
  <si>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</si>
  <si>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</si>
  <si>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</si>
  <si>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</si>
  <si>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</si>
  <si>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</si>
  <si>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</si>
  <si>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</si>
  <si>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</si>
  <si>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</si>
  <si>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</si>
  <si>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</si>
  <si>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</si>
  <si>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</si>
  <si>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</si>
  <si>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</si>
  <si>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</si>
  <si>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</si>
  <si>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</si>
  <si>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</si>
  <si>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</si>
  <si>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</si>
  <si>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</si>
  <si>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</si>
  <si>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</si>
  <si>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</si>
  <si>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</si>
  <si>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</si>
  <si>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</si>
  <si>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</si>
  <si>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</si>
  <si>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</si>
  <si>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</si>
  <si>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</si>
  <si>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</si>
  <si>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</si>
  <si>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</si>
  <si>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</si>
  <si>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</si>
  <si>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</si>
  <si>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</si>
  <si>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</si>
  <si>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</si>
  <si>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</si>
  <si>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</si>
  <si>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</si>
  <si>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</si>
  <si>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</si>
  <si>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</si>
  <si>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</si>
  <si>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</si>
  <si>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</si>
  <si>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</si>
  <si>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</si>
  <si>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</si>
  <si>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</si>
  <si>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</si>
  <si>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</si>
  <si>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</si>
  <si>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</si>
  <si>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</si>
  <si>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</si>
  <si>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</si>
  <si>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</si>
  <si>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</si>
  <si>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</si>
  <si>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</si>
  <si>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</si>
  <si>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</si>
  <si>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</si>
  <si>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</si>
  <si>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</si>
  <si>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</si>
  <si>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</si>
  <si>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</si>
  <si>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</si>
  <si>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</si>
  <si>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</si>
  <si>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</si>
  <si>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</si>
  <si>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</si>
  <si>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</si>
  <si>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</si>
  <si>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</si>
  <si>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</si>
  <si>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</si>
  <si>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</si>
  <si>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</si>
  <si>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</si>
  <si>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</si>
  <si>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</si>
  <si>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</si>
  <si>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</si>
  <si>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</si>
  <si>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</si>
  <si>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</si>
  <si>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</si>
  <si>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</si>
  <si>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</si>
  <si>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</si>
  <si>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</si>
  <si>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</si>
  <si>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</si>
  <si>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</si>
  <si>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</si>
  <si>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</si>
  <si>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</si>
  <si>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</si>
  <si>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</si>
  <si>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</si>
  <si>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</si>
  <si>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</si>
  <si>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</si>
  <si>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</si>
  <si>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</si>
  <si>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</si>
  <si>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</si>
  <si>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</si>
  <si>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</si>
  <si>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</si>
  <si>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</si>
  <si>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</si>
  <si>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</si>
  <si>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</si>
  <si>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</si>
  <si>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</si>
  <si>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</si>
  <si>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</si>
  <si>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</si>
  <si>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</si>
  <si>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</si>
  <si>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</si>
  <si>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</si>
  <si>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</si>
  <si>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</si>
  <si>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</si>
  <si>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</si>
  <si>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</si>
  <si>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</si>
  <si>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</si>
  <si>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</si>
  <si>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</si>
  <si>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</si>
  <si>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</si>
  <si>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</si>
  <si>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</si>
  <si>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</si>
  <si>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</si>
  <si>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</si>
  <si>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</si>
  <si>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</si>
  <si>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</si>
  <si>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</si>
  <si>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</si>
  <si>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</si>
  <si>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</si>
  <si>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</si>
  <si>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</si>
  <si>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</si>
  <si>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</si>
  <si>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</si>
  <si>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</si>
  <si>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</si>
  <si>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</si>
  <si>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</si>
  <si>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</si>
  <si>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</si>
  <si>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</si>
  <si>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</si>
  <si>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</si>
  <si>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</si>
  <si>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</si>
  <si>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</si>
  <si>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</si>
  <si>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</si>
  <si>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</si>
  <si>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</si>
  <si>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</si>
  <si>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</si>
  <si>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</si>
  <si>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</si>
  <si>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</si>
  <si>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</si>
  <si>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</si>
  <si>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</si>
  <si>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</si>
  <si>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</si>
  <si>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</si>
  <si>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</si>
  <si>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</si>
  <si>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</si>
  <si>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</si>
  <si>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</si>
  <si>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</si>
  <si>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</si>
  <si>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</si>
  <si>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</si>
  <si>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</si>
  <si>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</si>
  <si>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</si>
  <si>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</si>
  <si>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</si>
  <si>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</si>
  <si>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</si>
  <si>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</si>
  <si>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</si>
  <si>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</si>
  <si>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</si>
  <si>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</si>
  <si>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</si>
  <si>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</si>
  <si>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</si>
  <si>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</si>
  <si>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</si>
  <si>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</si>
  <si>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</si>
  <si>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</si>
  <si>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</si>
  <si>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</si>
  <si>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</si>
  <si>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</si>
  <si>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</si>
  <si>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</si>
  <si>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</si>
  <si>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</si>
  <si>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</si>
  <si>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</si>
  <si>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</si>
  <si>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</si>
  <si>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</si>
  <si>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</si>
  <si>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</si>
  <si>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</si>
  <si>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</si>
  <si>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</si>
  <si>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</si>
  <si>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</si>
  <si>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</si>
  <si>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</si>
  <si>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</si>
  <si>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</si>
  <si>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</si>
  <si>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</si>
  <si>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</si>
  <si>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</si>
  <si>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</si>
  <si>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</si>
  <si>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</si>
  <si>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</si>
  <si>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</si>
  <si>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</si>
  <si>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</si>
  <si>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</si>
  <si>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</si>
  <si>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</si>
  <si>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</si>
  <si>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</si>
  <si>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</si>
  <si>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</si>
  <si>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</si>
  <si>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</si>
  <si>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</si>
  <si>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</si>
  <si>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</si>
  <si>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</si>
  <si>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</si>
  <si>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</si>
  <si>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</si>
  <si>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</si>
  <si>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</si>
  <si>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</si>
  <si>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</si>
  <si>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</si>
  <si>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</si>
  <si>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</si>
  <si>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</si>
  <si>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</si>
  <si>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</si>
  <si>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</si>
  <si>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</si>
  <si>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</si>
  <si>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</si>
  <si>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</si>
  <si>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</si>
  <si>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</si>
  <si>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</si>
  <si>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</si>
  <si>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</si>
  <si>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</si>
  <si>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</si>
  <si>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</si>
  <si>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</si>
  <si>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</si>
  <si>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</si>
  <si>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</si>
  <si>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</si>
  <si>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</si>
  <si>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</si>
  <si>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</si>
  <si>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</si>
  <si>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</si>
  <si>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</si>
  <si>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</si>
  <si>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</si>
  <si>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</si>
  <si>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</si>
  <si>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</si>
  <si>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</si>
  <si>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</si>
  <si>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</si>
  <si>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</si>
  <si>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</si>
  <si>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</si>
  <si>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</si>
  <si>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</si>
  <si>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</si>
  <si>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</si>
  <si>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</si>
  <si>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</si>
  <si>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</si>
  <si>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</si>
  <si>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</si>
  <si>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</si>
  <si>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</si>
  <si>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</si>
  <si>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</si>
  <si>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</si>
  <si>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</si>
  <si>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</si>
  <si>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</si>
  <si>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</si>
  <si>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</si>
  <si>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</si>
  <si>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</si>
  <si>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</si>
  <si>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</si>
  <si>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</si>
  <si>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</si>
  <si>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</si>
  <si>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</si>
  <si>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</si>
  <si>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</si>
  <si>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</si>
  <si>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</si>
  <si>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</si>
  <si>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</si>
  <si>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</si>
  <si>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</si>
  <si>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</si>
  <si>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</si>
  <si>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</si>
  <si>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</si>
  <si>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</si>
  <si>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</si>
  <si>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</si>
  <si>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</si>
  <si>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</si>
  <si>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</si>
  <si>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</si>
  <si>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</si>
  <si>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</si>
  <si>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</si>
  <si>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</si>
  <si>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</si>
  <si>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</si>
  <si>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</si>
  <si>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</si>
  <si>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</si>
  <si>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</si>
  <si>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</si>
  <si>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</si>
  <si>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</si>
  <si>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</si>
  <si>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</si>
  <si>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</si>
  <si>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</si>
  <si>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</si>
  <si>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</si>
  <si>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</si>
  <si>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</si>
  <si>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</si>
  <si>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</si>
  <si>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</si>
  <si>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</si>
  <si>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</si>
  <si>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</si>
  <si>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</si>
  <si>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</si>
  <si>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</si>
  <si>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</si>
  <si>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</si>
  <si>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</si>
  <si>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</si>
  <si>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</si>
  <si>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</si>
  <si>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</si>
  <si>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</si>
  <si>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</si>
  <si>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</si>
  <si>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</si>
  <si>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</si>
  <si>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</si>
  <si>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</si>
  <si>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</si>
  <si>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</si>
  <si>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</si>
  <si>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</si>
  <si>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</si>
  <si>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</si>
  <si>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</si>
  <si>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</si>
  <si>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</si>
  <si>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</si>
  <si>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</si>
  <si>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</si>
  <si>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</si>
  <si>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</si>
  <si>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</si>
  <si>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</si>
  <si>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</si>
  <si>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</si>
  <si>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</si>
  <si>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</si>
  <si>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</si>
  <si>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</si>
  <si>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</si>
  <si>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</si>
  <si>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</si>
  <si>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</si>
  <si>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</si>
  <si>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</si>
  <si>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</si>
  <si>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</si>
  <si>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</si>
  <si>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</si>
  <si>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</si>
  <si>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</si>
  <si>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</si>
  <si>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</si>
  <si>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</si>
  <si>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</si>
  <si>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</si>
  <si>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</si>
  <si>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</si>
  <si>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</si>
  <si>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</si>
  <si>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</si>
  <si>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</si>
  <si>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</si>
  <si>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</si>
  <si>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</si>
  <si>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</si>
  <si>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</si>
  <si>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</si>
  <si>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</si>
  <si>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</si>
  <si>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</si>
  <si>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</si>
  <si>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</si>
  <si>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</si>
  <si>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</si>
  <si>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</si>
  <si>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</si>
  <si>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</si>
  <si>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</si>
  <si>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</si>
  <si>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</si>
  <si>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</si>
  <si>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</si>
  <si>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</si>
  <si>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</si>
  <si>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</si>
  <si>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</si>
  <si>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</si>
  <si>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</si>
  <si>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</si>
  <si>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</si>
  <si>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</si>
  <si>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</si>
  <si>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</si>
  <si>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</si>
  <si>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</si>
  <si>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</si>
  <si>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</si>
  <si>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</si>
  <si>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</si>
  <si>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</si>
  <si>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</si>
  <si>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</si>
  <si>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</si>
  <si>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</si>
  <si>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</si>
  <si>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</si>
  <si>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</si>
  <si>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</si>
  <si>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</si>
  <si>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</si>
  <si>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</si>
  <si>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</si>
  <si>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</si>
  <si>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</si>
  <si>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</si>
  <si>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</si>
  <si>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</si>
  <si>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</si>
  <si>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</si>
  <si>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</si>
  <si>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</si>
  <si>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</si>
  <si>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</si>
  <si>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</si>
  <si>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</si>
  <si>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</si>
  <si>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</si>
  <si>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</si>
  <si>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</si>
  <si>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</si>
  <si>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</si>
  <si>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</si>
  <si>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</si>
  <si>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</si>
  <si>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</si>
  <si>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</si>
  <si>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</si>
  <si>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</si>
  <si>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</si>
  <si>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</si>
  <si>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</si>
  <si>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</si>
  <si>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</si>
  <si>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</si>
  <si>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</si>
  <si>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</si>
  <si>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</si>
  <si>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</si>
  <si>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</si>
  <si>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</si>
  <si>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</si>
  <si>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</si>
  <si>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</si>
  <si>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</si>
  <si>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</si>
  <si>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</si>
  <si>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</si>
  <si>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</si>
  <si>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</si>
  <si>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</si>
  <si>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</si>
  <si>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</si>
  <si>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</si>
  <si>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</si>
  <si>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</si>
  <si>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</si>
  <si>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</si>
  <si>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</si>
  <si>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</si>
  <si>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</si>
  <si>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</si>
  <si>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</si>
  <si>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</si>
  <si>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</si>
  <si>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</si>
  <si>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</si>
  <si>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</si>
  <si>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</si>
  <si>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</si>
  <si>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</si>
  <si>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</si>
  <si>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</si>
  <si>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</si>
  <si>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</si>
  <si>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</si>
  <si>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</si>
  <si>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</si>
  <si>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</si>
  <si>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</si>
  <si>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</si>
  <si>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</si>
  <si>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</si>
  <si>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</si>
  <si>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</si>
  <si>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</si>
  <si>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</si>
  <si>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</si>
  <si>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</si>
  <si>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</si>
  <si>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</si>
  <si>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</si>
  <si>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</si>
  <si>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</si>
  <si>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</si>
  <si>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</si>
  <si>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</si>
  <si>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</si>
  <si>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</si>
  <si>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</si>
  <si>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</si>
  <si>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</si>
  <si>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</si>
  <si>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</si>
  <si>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</si>
  <si>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</si>
  <si>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</si>
  <si>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</si>
  <si>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</si>
  <si>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</si>
  <si>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</si>
  <si>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</si>
  <si>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</si>
  <si>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</si>
  <si>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</si>
  <si>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</si>
  <si>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</si>
  <si>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</si>
  <si>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</si>
  <si>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</si>
  <si>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</si>
  <si>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</si>
  <si>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</si>
  <si>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</si>
  <si>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</si>
  <si>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</si>
  <si>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</si>
  <si>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</si>
  <si>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</si>
  <si>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</si>
  <si>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</si>
  <si>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</si>
  <si>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</si>
  <si>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</si>
  <si>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</si>
  <si>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</si>
  <si>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</si>
  <si>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</si>
  <si>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</si>
  <si>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</si>
  <si>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</si>
  <si>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</si>
  <si>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</si>
  <si>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</si>
  <si>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</si>
  <si>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</si>
  <si>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</si>
  <si>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</si>
  <si>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</si>
  <si>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</si>
  <si>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</si>
  <si>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</si>
  <si>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</si>
  <si>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</si>
  <si>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</si>
  <si>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</si>
  <si>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</si>
  <si>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</si>
  <si>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</si>
  <si>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</si>
  <si>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</si>
  <si>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</si>
  <si>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</si>
  <si>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</si>
  <si>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</si>
  <si>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</si>
  <si>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</si>
  <si>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</si>
  <si>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</si>
  <si>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</si>
  <si>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</si>
  <si>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</si>
  <si>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</si>
  <si>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</si>
  <si>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</si>
  <si>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</si>
  <si>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</si>
  <si>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</si>
  <si>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</si>
  <si>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</si>
  <si>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</si>
  <si>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</si>
  <si>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</si>
  <si>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</si>
  <si>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</si>
  <si>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</si>
  <si>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</si>
  <si>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</si>
  <si>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</si>
  <si>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</si>
  <si>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</si>
  <si>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</si>
  <si>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</si>
  <si>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</si>
  <si>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</si>
  <si>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</si>
  <si>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</si>
  <si>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</si>
  <si>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</si>
  <si>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</si>
  <si>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</si>
  <si>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</si>
  <si>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</si>
  <si>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</si>
  <si>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</si>
  <si>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</si>
  <si>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</si>
  <si>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</si>
  <si>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</si>
  <si>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</si>
  <si>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</si>
  <si>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</si>
  <si>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</si>
  <si>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</si>
  <si>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</si>
  <si>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</si>
  <si>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</si>
  <si>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</si>
  <si>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</si>
  <si>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</si>
  <si>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</si>
  <si>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</si>
  <si>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</si>
  <si>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</si>
  <si>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</si>
  <si>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</si>
  <si>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</si>
  <si>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</si>
  <si>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</si>
  <si>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</si>
  <si>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</si>
  <si>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</si>
  <si>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</si>
  <si>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</si>
  <si>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</si>
  <si>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</si>
  <si>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</si>
  <si>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</si>
  <si>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</si>
  <si>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</si>
  <si>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</si>
  <si>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</si>
  <si>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</si>
  <si>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</si>
  <si>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</si>
  <si>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</si>
  <si>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</si>
  <si>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</si>
  <si>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</si>
  <si>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</si>
  <si>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</si>
  <si>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</si>
  <si>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</si>
  <si>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</si>
  <si>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</si>
  <si>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</si>
  <si>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</si>
  <si>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</si>
  <si>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</si>
  <si>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</si>
  <si>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</si>
  <si>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</si>
  <si>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</si>
  <si>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</si>
  <si>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</si>
  <si>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</si>
  <si>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</si>
  <si>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</si>
  <si>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</si>
  <si>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</si>
  <si>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</si>
  <si>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</si>
  <si>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</si>
  <si>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</si>
  <si>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</si>
  <si>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</si>
  <si>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</si>
  <si>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</si>
  <si>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</si>
  <si>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</si>
  <si>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</si>
  <si>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</si>
  <si>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</si>
  <si>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</si>
  <si>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</si>
  <si>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</si>
  <si>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</si>
  <si>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</si>
  <si>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</si>
  <si>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</si>
  <si>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</si>
  <si>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</si>
  <si>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</si>
  <si>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</si>
  <si>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</si>
  <si>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</si>
  <si>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</si>
  <si>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</si>
  <si>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</si>
  <si>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</si>
  <si>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</si>
  <si>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</si>
  <si>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</si>
  <si>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</si>
  <si>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</si>
  <si>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</si>
  <si>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</si>
  <si>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</si>
  <si>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</si>
  <si>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</si>
  <si>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</si>
  <si>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</si>
  <si>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</si>
  <si>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</si>
  <si>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</si>
  <si>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</si>
  <si>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</si>
  <si>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</si>
  <si>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</si>
  <si>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</si>
  <si>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</si>
  <si>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</si>
  <si>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</si>
  <si>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</si>
  <si>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</si>
  <si>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</si>
  <si>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</si>
  <si>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</si>
  <si>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</si>
  <si>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</si>
  <si>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</si>
  <si>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</si>
  <si>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</si>
  <si>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</si>
  <si>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</si>
  <si>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</si>
  <si>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</si>
  <si>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</si>
  <si>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</si>
  <si>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</si>
  <si>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</si>
  <si>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</si>
  <si>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</si>
  <si>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</si>
  <si>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</si>
  <si>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</si>
  <si>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</si>
  <si>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</si>
  <si>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</si>
  <si>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</si>
  <si>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</si>
  <si>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</si>
  <si>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</si>
  <si>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</si>
  <si>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</si>
  <si>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</si>
  <si>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</si>
  <si>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</si>
  <si>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</si>
  <si>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</si>
  <si>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</si>
  <si>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</si>
  <si>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</si>
  <si>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</si>
  <si>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</si>
  <si>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</si>
  <si>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</si>
  <si>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</si>
  <si>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</si>
  <si>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</si>
  <si>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</si>
  <si>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</si>
  <si>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</si>
  <si>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</si>
  <si>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</si>
  <si>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</si>
  <si>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</si>
  <si>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</si>
  <si>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</si>
  <si>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</si>
  <si>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</si>
  <si>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</si>
  <si>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</si>
  <si>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</si>
  <si>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</si>
  <si>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</si>
  <si>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</si>
  <si>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</si>
  <si>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</si>
  <si>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</si>
  <si>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</si>
  <si>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</si>
  <si>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</si>
  <si>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</si>
  <si>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</si>
  <si>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</si>
  <si>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</si>
  <si>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</si>
  <si>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</si>
  <si>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</si>
  <si>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</si>
  <si>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</si>
  <si>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</si>
  <si>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</si>
  <si>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</si>
  <si>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</si>
  <si>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</si>
  <si>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</si>
  <si>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</si>
  <si>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</si>
  <si>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</si>
  <si>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</si>
  <si>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</si>
  <si>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</si>
  <si>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</si>
  <si>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</si>
  <si>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</si>
  <si>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</si>
  <si>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</si>
  <si>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</si>
  <si>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</si>
  <si>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</si>
  <si>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</si>
  <si>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</si>
  <si>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</si>
  <si>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</si>
  <si>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</si>
  <si>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</si>
  <si>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</si>
  <si>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</si>
  <si>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</si>
  <si>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</si>
  <si>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</si>
  <si>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</si>
  <si>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</si>
  <si>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</si>
  <si>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</si>
  <si>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</si>
  <si>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</si>
  <si>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</si>
  <si>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</si>
  <si>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</si>
  <si>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</si>
  <si>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</si>
  <si>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</si>
  <si>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</si>
  <si>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</si>
  <si>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</si>
  <si>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</si>
  <si>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</si>
  <si>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</si>
  <si>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</si>
  <si>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</si>
  <si>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</si>
  <si>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</si>
  <si>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</si>
  <si>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</si>
  <si>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</si>
  <si>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</si>
  <si>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</si>
  <si>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</si>
  <si>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</si>
  <si>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</si>
  <si>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</si>
  <si>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</si>
  <si>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</si>
  <si>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</si>
  <si>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</si>
  <si>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</si>
  <si>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</si>
  <si>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</si>
  <si>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</si>
  <si>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</si>
  <si>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</si>
  <si>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</si>
  <si>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</si>
  <si>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</si>
  <si>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</si>
  <si>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</si>
  <si>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</si>
  <si>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</si>
  <si>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</si>
  <si>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</si>
  <si>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</si>
  <si>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</si>
  <si>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</si>
  <si>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</si>
  <si>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</si>
  <si>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</si>
  <si>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</si>
  <si>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</si>
  <si>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</si>
  <si>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</si>
  <si>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</si>
  <si>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</si>
  <si>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</si>
  <si>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</si>
  <si>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</si>
  <si>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</si>
  <si>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</si>
  <si>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</si>
  <si>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</si>
  <si>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</si>
  <si>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</si>
  <si>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</si>
  <si>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</si>
  <si>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</si>
  <si>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</si>
  <si>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</si>
  <si>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</si>
  <si>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</si>
  <si>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</si>
  <si>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</si>
  <si>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</si>
  <si>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</si>
  <si>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</si>
  <si>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</si>
  <si>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</si>
  <si>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</si>
  <si>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</si>
  <si>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</si>
  <si>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</si>
  <si>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</si>
  <si>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</si>
  <si>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</si>
  <si>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</si>
  <si>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</si>
  <si>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</si>
  <si>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</si>
  <si>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</si>
  <si>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</si>
  <si>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</si>
  <si>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</si>
  <si>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</si>
  <si>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</si>
  <si>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</si>
  <si>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</si>
  <si>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</si>
  <si>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</si>
  <si>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</si>
  <si>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</si>
  <si>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</si>
  <si>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</si>
  <si>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</si>
  <si>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</si>
  <si>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</si>
  <si>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</si>
  <si>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</si>
  <si>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</si>
  <si>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</si>
  <si>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</si>
  <si>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</si>
  <si>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</si>
  <si>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</si>
  <si>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</si>
  <si>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</si>
  <si>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</si>
  <si>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</si>
  <si>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</si>
  <si>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</si>
  <si>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</si>
  <si>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</si>
  <si>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</si>
  <si>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</si>
  <si>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</si>
  <si>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</si>
  <si>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</si>
  <si>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</si>
  <si>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</si>
  <si>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</si>
  <si>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</si>
  <si>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</si>
  <si>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</si>
  <si>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</si>
  <si>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</si>
  <si>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</si>
  <si>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</si>
  <si>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</si>
  <si>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</si>
  <si>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</si>
  <si>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</si>
  <si>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</si>
  <si>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</si>
  <si>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</si>
  <si>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</si>
  <si>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</si>
  <si>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</si>
  <si>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</si>
  <si>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</si>
  <si>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</si>
  <si>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</si>
  <si>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</si>
  <si>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</si>
  <si>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</si>
  <si>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</si>
  <si>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</si>
  <si>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</si>
  <si>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</si>
  <si>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</si>
  <si>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</si>
  <si>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</si>
  <si>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</si>
  <si>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</si>
  <si>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</si>
  <si>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</si>
  <si>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</si>
  <si>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</si>
  <si>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</si>
  <si>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</si>
  <si>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</si>
  <si>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</si>
  <si>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</si>
  <si>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</si>
  <si>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</si>
  <si>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</si>
  <si>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</si>
  <si>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</si>
  <si>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</si>
  <si>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</si>
  <si>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</si>
  <si>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</si>
  <si>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</si>
  <si>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</si>
  <si>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</si>
  <si>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</si>
  <si>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</si>
  <si>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</si>
  <si>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</si>
  <si>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</si>
  <si>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</si>
  <si>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</si>
  <si>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</si>
  <si>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</si>
  <si>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</si>
  <si>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</si>
  <si>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</si>
  <si>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</si>
  <si>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</si>
  <si>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</si>
  <si>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</si>
  <si>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</si>
  <si>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</si>
  <si>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</si>
  <si>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</si>
  <si>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</si>
  <si>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</si>
  <si>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</si>
  <si>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</si>
  <si>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</si>
  <si>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</si>
  <si>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</si>
  <si>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</si>
  <si>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</si>
  <si>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</si>
  <si>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</si>
  <si>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</si>
  <si>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</si>
  <si>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</si>
  <si>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</si>
  <si>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</si>
  <si>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</si>
  <si>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</si>
  <si>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</si>
  <si>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</si>
  <si>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</si>
  <si>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</si>
  <si>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</si>
  <si>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</si>
  <si>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</si>
  <si>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</si>
  <si>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</si>
  <si>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</si>
  <si>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</si>
  <si>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</si>
  <si>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</si>
  <si>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</si>
  <si>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</si>
  <si>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</si>
  <si>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</si>
  <si>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</si>
  <si>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</si>
  <si>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</si>
  <si>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</si>
  <si>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</si>
  <si>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</si>
  <si>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</si>
  <si>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</si>
  <si>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</si>
  <si>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</si>
  <si>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</si>
  <si>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</si>
  <si>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</si>
  <si>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</si>
  <si>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</si>
  <si>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</si>
  <si>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</si>
  <si>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</si>
  <si>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</si>
  <si>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</si>
  <si>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</si>
  <si>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</si>
  <si>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</si>
  <si>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</si>
  <si>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</si>
  <si>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</si>
  <si>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</si>
  <si>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</si>
  <si>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</si>
  <si>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</si>
  <si>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</si>
  <si>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</si>
  <si>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</si>
  <si>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</si>
  <si>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</si>
  <si>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</si>
  <si>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</si>
  <si>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</si>
  <si>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</si>
  <si>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</si>
  <si>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</si>
  <si>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</si>
  <si>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</si>
  <si>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</si>
  <si>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</si>
  <si>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</si>
  <si>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</si>
  <si>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</si>
  <si>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</si>
  <si>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</si>
  <si>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</si>
  <si>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</si>
  <si>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</si>
  <si>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</si>
  <si>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</si>
  <si>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</si>
  <si>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</si>
  <si>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</si>
  <si>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</si>
  <si>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</si>
  <si>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</si>
  <si>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</si>
  <si>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</si>
  <si>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</si>
  <si>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</si>
  <si>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</si>
  <si>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</si>
  <si>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</si>
  <si>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</si>
  <si>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</si>
  <si>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</si>
  <si>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</si>
  <si>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</si>
  <si>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</si>
  <si>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</si>
  <si>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</si>
  <si>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</si>
  <si>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</si>
  <si>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</si>
  <si>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</si>
  <si>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</si>
  <si>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</si>
  <si>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</si>
  <si>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</si>
  <si>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</si>
  <si>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</si>
  <si>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</si>
  <si>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</si>
  <si>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</si>
  <si>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</si>
  <si>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</si>
  <si>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</si>
  <si>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</si>
  <si>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</si>
  <si>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</si>
  <si>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</si>
  <si>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</si>
  <si>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</si>
  <si>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</si>
  <si>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</si>
  <si>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</si>
  <si>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</si>
  <si>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</si>
  <si>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</si>
  <si>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</si>
  <si>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</si>
  <si>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</si>
  <si>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</si>
  <si>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</si>
  <si>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</si>
  <si>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</si>
  <si>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</si>
  <si>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</si>
  <si>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</si>
  <si>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</si>
  <si>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</si>
  <si>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</si>
  <si>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</si>
  <si>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</si>
  <si>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</si>
  <si>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</si>
  <si>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</si>
  <si>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</si>
  <si>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</si>
  <si>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</si>
  <si>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</si>
  <si>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</si>
  <si>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</si>
  <si>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</si>
  <si>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</si>
  <si>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</si>
  <si>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</si>
  <si>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</si>
  <si>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</si>
  <si>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</si>
  <si>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</si>
  <si>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</si>
  <si>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</si>
  <si>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</si>
  <si>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</si>
  <si>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</si>
  <si>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</si>
  <si>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</si>
  <si>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</si>
  <si>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</si>
  <si>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</si>
  <si>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</si>
  <si>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</si>
  <si>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</si>
  <si>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</si>
  <si>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</si>
  <si>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</si>
  <si>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</si>
  <si>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</si>
  <si>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</si>
  <si>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</si>
  <si>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</si>
  <si>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</si>
  <si>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</si>
  <si>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</si>
  <si>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</si>
  <si>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</si>
  <si>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</si>
  <si>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</si>
  <si>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</si>
  <si>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</si>
  <si>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</si>
  <si>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</si>
  <si>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</si>
  <si>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</si>
  <si>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</si>
  <si>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</si>
  <si>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</si>
  <si>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</si>
  <si>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</si>
  <si>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</si>
  <si>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</si>
  <si>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</si>
  <si>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</si>
  <si>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</si>
  <si>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</si>
  <si>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</si>
  <si>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</si>
  <si>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</si>
  <si>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</si>
  <si>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</si>
  <si>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</si>
  <si>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</si>
  <si>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</si>
  <si>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</si>
  <si>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</si>
  <si>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</si>
  <si>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</si>
  <si>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</si>
  <si>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</si>
  <si>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</si>
  <si>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</si>
  <si>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</si>
  <si>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</si>
  <si>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</si>
  <si>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</si>
  <si>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</si>
  <si>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</si>
  <si>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</si>
  <si>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</si>
  <si>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</si>
  <si>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</si>
  <si>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</si>
  <si>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</si>
  <si>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</si>
  <si>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</si>
  <si>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</si>
  <si>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</si>
  <si>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</si>
  <si>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</si>
  <si>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</si>
  <si>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</si>
  <si>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</si>
  <si>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</si>
  <si>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</si>
  <si>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</si>
  <si>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</si>
  <si>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</si>
  <si>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</si>
  <si>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</si>
  <si>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</si>
  <si>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</si>
  <si>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</si>
  <si>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</si>
  <si>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</si>
  <si>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</si>
  <si>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</si>
  <si>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</si>
  <si>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</si>
  <si>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</si>
  <si>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</si>
  <si>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</si>
  <si>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</si>
  <si>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</si>
  <si>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</si>
  <si>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</si>
  <si>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</si>
  <si>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</si>
  <si>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</si>
  <si>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</si>
  <si>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</si>
  <si>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</si>
  <si>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</si>
  <si>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</si>
  <si>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</si>
  <si>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</si>
  <si>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</si>
  <si>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</si>
  <si>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</si>
  <si>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</si>
  <si>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</si>
  <si>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</si>
  <si>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</si>
  <si>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</si>
  <si>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</si>
  <si>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</si>
  <si>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</si>
  <si>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</si>
  <si>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</si>
  <si>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</si>
  <si>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</si>
  <si>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</si>
  <si>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</si>
  <si>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</si>
  <si>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</si>
  <si>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</si>
  <si>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</si>
  <si>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</si>
  <si>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</si>
  <si>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</si>
  <si>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</si>
  <si>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</si>
  <si>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</si>
  <si>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</si>
  <si>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</si>
  <si>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</si>
  <si>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</si>
  <si>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</si>
  <si>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</si>
  <si>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</si>
  <si>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</si>
  <si>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</si>
  <si>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</si>
  <si>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</si>
  <si>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</si>
  <si>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</si>
  <si>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</si>
  <si>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</si>
  <si>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</si>
  <si>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</si>
  <si>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</si>
  <si>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</si>
  <si>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</si>
  <si>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</si>
  <si>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</si>
  <si>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</si>
  <si>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</si>
  <si>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</si>
  <si>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</si>
  <si>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</si>
  <si>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</si>
  <si>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</si>
  <si>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</si>
  <si>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</si>
  <si>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</si>
  <si>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</si>
  <si>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</si>
  <si>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</si>
  <si>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</si>
  <si>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</si>
  <si>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</si>
  <si>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</si>
  <si>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</si>
  <si>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</si>
  <si>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</si>
  <si>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</si>
  <si>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</si>
  <si>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</si>
  <si>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</si>
  <si>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</si>
  <si>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</si>
  <si>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</si>
  <si>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</si>
  <si>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</si>
  <si>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</si>
  <si>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</si>
  <si>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</si>
  <si>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</si>
  <si>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</si>
  <si>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</si>
  <si>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</si>
  <si>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</si>
  <si>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</si>
  <si>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</si>
  <si>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</si>
  <si>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</si>
  <si>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</si>
  <si>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</si>
  <si>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</si>
  <si>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</si>
  <si>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</si>
  <si>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</si>
  <si>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</si>
  <si>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</si>
  <si>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</si>
  <si>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</si>
  <si>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</si>
  <si>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</si>
  <si>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</si>
  <si>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</si>
  <si>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</si>
  <si>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</si>
  <si>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</si>
  <si>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</si>
  <si>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</si>
  <si>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</si>
  <si>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</si>
  <si>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</si>
  <si>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</si>
  <si>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</si>
  <si>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</si>
  <si>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</si>
  <si>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</si>
  <si>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</si>
  <si>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</si>
  <si>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</si>
  <si>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</si>
  <si>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</si>
  <si>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</si>
  <si>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</si>
  <si>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</si>
  <si>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</si>
  <si>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</si>
  <si>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</si>
  <si>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</si>
  <si>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</si>
  <si>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</si>
  <si>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</si>
  <si>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</si>
  <si>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</si>
  <si>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</si>
  <si>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</si>
  <si>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</si>
  <si>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</si>
  <si>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</si>
  <si>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</si>
  <si>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</si>
  <si>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</si>
  <si>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</si>
  <si>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</si>
  <si>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</si>
  <si>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</si>
  <si>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</si>
  <si>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</si>
  <si>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</si>
  <si>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</si>
  <si>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</si>
  <si>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</si>
  <si>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</si>
  <si>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</si>
  <si>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</si>
  <si>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</si>
  <si>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</si>
  <si>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</si>
  <si>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</si>
  <si>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</si>
  <si>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</si>
  <si>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</si>
  <si>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</si>
  <si>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</si>
  <si>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</si>
  <si>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</si>
  <si>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</si>
  <si>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</si>
  <si>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</si>
  <si>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</si>
  <si>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</si>
  <si>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</si>
  <si>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</si>
  <si>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</si>
  <si>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</si>
  <si>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</si>
  <si>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</si>
  <si>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</si>
  <si>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</si>
  <si>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</si>
  <si>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</si>
  <si>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</si>
  <si>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</si>
  <si>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</si>
  <si>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</si>
  <si>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</si>
  <si>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</si>
  <si>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</si>
  <si>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</si>
  <si>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</si>
  <si>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</si>
  <si>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</si>
  <si>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</si>
  <si>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</si>
  <si>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</si>
  <si>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</si>
  <si>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</si>
  <si>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</si>
  <si>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</si>
  <si>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</si>
  <si>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</si>
  <si>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</si>
  <si>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</si>
  <si>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</si>
  <si>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</si>
  <si>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</si>
  <si>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</si>
  <si>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</si>
  <si>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</si>
  <si>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</si>
  <si>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</si>
  <si>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</si>
  <si>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</si>
  <si>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</si>
  <si>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</si>
  <si>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</si>
  <si>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</si>
  <si>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</si>
  <si>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</si>
  <si>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</si>
  <si>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</si>
  <si>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</si>
  <si>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</si>
  <si>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</si>
  <si>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</si>
  <si>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</si>
  <si>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</si>
  <si>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</si>
  <si>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</si>
  <si>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</si>
  <si>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</si>
  <si>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</si>
  <si>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</si>
  <si>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</si>
  <si>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</si>
  <si>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</si>
  <si>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</si>
  <si>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</si>
  <si>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</si>
  <si>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</si>
  <si>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</si>
  <si>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</si>
  <si>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</si>
  <si>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</si>
  <si>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</si>
  <si>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</si>
  <si>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</si>
  <si>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</si>
  <si>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</si>
  <si>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</si>
  <si>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</si>
  <si>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</si>
  <si>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</si>
  <si>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</si>
  <si>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</si>
  <si>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</si>
  <si>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</si>
  <si>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</si>
  <si>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</si>
  <si>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</si>
  <si>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</si>
  <si>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</si>
  <si>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</si>
  <si>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</si>
  <si>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</si>
  <si>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</si>
  <si>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</si>
  <si>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</si>
  <si>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</si>
  <si>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</si>
  <si>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</si>
  <si>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</si>
  <si>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</si>
  <si>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</si>
  <si>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</si>
  <si>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</si>
  <si>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</si>
  <si>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</si>
  <si>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</si>
  <si>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</si>
  <si>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</si>
  <si>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</si>
  <si>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</si>
  <si>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</si>
  <si>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</si>
  <si>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</si>
  <si>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</si>
  <si>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</si>
  <si>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</si>
  <si>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</si>
  <si>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</si>
  <si>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</si>
  <si>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</si>
  <si>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</si>
  <si>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</si>
  <si>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</si>
  <si>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</si>
  <si>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</si>
  <si>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</si>
  <si>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</si>
  <si>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</si>
  <si>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</si>
  <si>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</si>
  <si>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</si>
  <si>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</si>
  <si>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</si>
  <si>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</si>
  <si>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</si>
  <si>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</si>
  <si>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</si>
  <si>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</si>
  <si>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</si>
  <si>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</si>
  <si>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</si>
  <si>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</si>
  <si>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</si>
  <si>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</si>
  <si>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</si>
  <si>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</si>
  <si>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</si>
  <si>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</si>
  <si>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</si>
  <si>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</si>
  <si>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</si>
  <si>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</si>
  <si>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</si>
  <si>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</si>
  <si>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</si>
  <si>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</si>
  <si>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</si>
  <si>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</si>
  <si>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</si>
  <si>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</si>
  <si>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</si>
  <si>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</si>
  <si>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</si>
  <si>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</si>
  <si>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</si>
  <si>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</si>
  <si>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</si>
  <si>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</si>
  <si>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</si>
  <si>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</si>
  <si>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</si>
  <si>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</si>
  <si>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</si>
  <si>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</si>
  <si>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</si>
  <si>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</si>
  <si>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</si>
  <si>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</si>
  <si>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</si>
  <si>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</si>
  <si>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</si>
  <si>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</si>
  <si>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</si>
  <si>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</si>
  <si>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</si>
  <si>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</si>
  <si>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</si>
  <si>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</si>
  <si>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</si>
  <si>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</si>
  <si>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</si>
  <si>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</si>
  <si>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</si>
  <si>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</si>
  <si>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</si>
  <si>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</si>
  <si>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</si>
  <si>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</si>
  <si>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</si>
  <si>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</si>
  <si>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</si>
  <si>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</si>
  <si>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</si>
  <si>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</si>
  <si>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</si>
  <si>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</si>
  <si>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</si>
  <si>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</si>
  <si>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</si>
  <si>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</si>
  <si>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</si>
  <si>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</si>
  <si>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</si>
  <si>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</si>
  <si>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</si>
  <si>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</si>
  <si>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</si>
  <si>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</si>
  <si>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</si>
  <si>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</si>
  <si>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</si>
  <si>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</si>
  <si>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</si>
  <si>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</si>
  <si>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</si>
  <si>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</si>
  <si>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</si>
  <si>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</si>
  <si>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</si>
  <si>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</si>
  <si>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</si>
  <si>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</si>
  <si>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</si>
  <si>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</si>
  <si>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</si>
  <si>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</si>
  <si>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</si>
  <si>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</si>
  <si>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</si>
  <si>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</si>
  <si>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</si>
  <si>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</si>
  <si>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</si>
  <si>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</si>
  <si>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</si>
  <si>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</si>
  <si>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</si>
  <si>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</si>
  <si>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</si>
  <si>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</si>
  <si>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</si>
  <si>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</si>
  <si>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</si>
  <si>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</si>
  <si>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</si>
  <si>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</si>
  <si>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</si>
  <si>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</si>
  <si>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</si>
  <si>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</si>
  <si>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</si>
  <si>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</si>
  <si>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</si>
  <si>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</si>
  <si>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</si>
  <si>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</si>
  <si>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</si>
  <si>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</si>
  <si>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</si>
  <si>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</si>
  <si>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</si>
  <si>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</si>
  <si>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</si>
  <si>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</si>
  <si>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</si>
  <si>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</si>
  <si>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</si>
  <si>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</si>
  <si>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</si>
  <si>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</si>
  <si>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</si>
  <si>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</si>
  <si>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</si>
  <si>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</si>
  <si>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</si>
  <si>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</si>
  <si>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</si>
  <si>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</si>
  <si>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</si>
  <si>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</si>
  <si>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</si>
  <si>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</si>
  <si>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</si>
  <si>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</si>
  <si>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</si>
  <si>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</si>
  <si>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</si>
  <si>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</si>
  <si>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</si>
  <si>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</si>
  <si>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</si>
  <si>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</si>
  <si>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</si>
  <si>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</si>
  <si>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</si>
  <si>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</si>
  <si>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</si>
  <si>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</si>
  <si>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</si>
  <si>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</si>
  <si>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</si>
  <si>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</si>
  <si>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</si>
  <si>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</si>
  <si>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</si>
  <si>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</si>
  <si>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</si>
  <si>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</si>
  <si>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</si>
  <si>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</si>
  <si>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</si>
  <si>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</si>
  <si>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</si>
  <si>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</si>
  <si>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</si>
  <si>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</si>
  <si>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</si>
  <si>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</si>
  <si>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</si>
  <si>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</si>
  <si>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</si>
  <si>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</si>
  <si>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</si>
  <si>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</si>
  <si>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</si>
  <si>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</si>
  <si>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</si>
  <si>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</si>
  <si>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</si>
  <si>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</si>
  <si>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</si>
  <si>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</si>
  <si>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</si>
  <si>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</si>
  <si>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</si>
  <si>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</si>
  <si>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</si>
  <si>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</si>
  <si>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</si>
  <si>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</si>
  <si>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</si>
  <si>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</si>
  <si>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</si>
  <si>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</si>
  <si>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</si>
  <si>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</si>
  <si>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</si>
  <si>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</si>
  <si>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</si>
  <si>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</si>
  <si>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</si>
  <si>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</si>
  <si>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</si>
  <si>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</si>
  <si>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</si>
  <si>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</si>
  <si>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</si>
  <si>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</si>
  <si>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</si>
  <si>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</si>
  <si>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</si>
  <si>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</si>
  <si>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</si>
  <si>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</si>
  <si>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</si>
  <si>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</si>
  <si>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</si>
  <si>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</si>
  <si>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</si>
  <si>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</si>
  <si>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</si>
  <si>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</si>
  <si>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</si>
  <si>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</si>
  <si>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</si>
  <si>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</si>
  <si>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</si>
  <si>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</si>
  <si>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</si>
  <si>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</si>
  <si>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</si>
  <si>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</si>
  <si>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</si>
  <si>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</si>
  <si>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</si>
  <si>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</si>
  <si>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</si>
  <si>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</si>
  <si>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</si>
  <si>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</si>
  <si>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</si>
  <si>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</si>
  <si>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</si>
  <si>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</si>
  <si>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</si>
  <si>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</si>
  <si>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</si>
  <si>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</si>
  <si>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</si>
  <si>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</si>
  <si>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</si>
  <si>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</si>
  <si>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</si>
  <si>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</si>
  <si>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</si>
  <si>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</si>
  <si>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</si>
  <si>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</si>
  <si>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</si>
  <si>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</si>
  <si>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</si>
  <si>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</si>
  <si>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</si>
  <si>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</si>
  <si>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</si>
  <si>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</si>
  <si>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</si>
  <si>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</si>
  <si>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</si>
  <si>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</si>
  <si>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</si>
  <si>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</si>
  <si>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</si>
  <si>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</si>
  <si>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</si>
  <si>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</si>
  <si>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</si>
  <si>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</si>
  <si>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</si>
  <si>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</si>
  <si>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</si>
  <si>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</si>
  <si>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</si>
  <si>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</si>
  <si>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</si>
  <si>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</si>
  <si>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</si>
  <si>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</si>
  <si>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</si>
  <si>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</si>
  <si>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</si>
  <si>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</si>
  <si>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</si>
  <si>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</si>
  <si>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</si>
  <si>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</si>
  <si>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</si>
  <si>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</si>
  <si>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</si>
  <si>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</si>
  <si>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</si>
  <si>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</si>
  <si>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</si>
  <si>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</si>
  <si>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</si>
  <si>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</si>
  <si>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</si>
  <si>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</si>
  <si>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</si>
  <si>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</si>
  <si>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</si>
  <si>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</si>
  <si>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</si>
  <si>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</si>
  <si>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</si>
  <si>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</si>
  <si>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</si>
  <si>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</si>
  <si>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</si>
  <si>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</si>
  <si>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</si>
  <si>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</si>
  <si>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</si>
  <si>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</si>
  <si>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</si>
  <si>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</si>
  <si>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</si>
  <si>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</si>
  <si>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</si>
  <si>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</si>
  <si>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</si>
  <si>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</si>
  <si>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</si>
  <si>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</si>
  <si>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</si>
  <si>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</si>
  <si>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</si>
  <si>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</si>
  <si>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</si>
  <si>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</si>
  <si>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</si>
  <si>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</si>
  <si>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</si>
  <si>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</si>
  <si>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</si>
  <si>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</si>
  <si>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</si>
  <si>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</si>
  <si>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</si>
  <si>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</si>
  <si>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</si>
  <si>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</si>
  <si>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</si>
  <si>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</si>
  <si>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</si>
  <si>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</si>
  <si>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</si>
  <si>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</si>
  <si>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</si>
  <si>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</si>
  <si>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</si>
  <si>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</si>
  <si>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</si>
  <si>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</si>
  <si>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</si>
  <si>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</si>
  <si>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</si>
  <si>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</si>
  <si>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</si>
  <si>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</si>
  <si>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</si>
  <si>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</si>
  <si>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</si>
  <si>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</si>
  <si>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</si>
  <si>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</si>
  <si>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</si>
  <si>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</si>
  <si>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</si>
  <si>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</si>
  <si>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</si>
  <si>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</si>
  <si>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</si>
  <si>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</si>
  <si>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</si>
  <si>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</si>
  <si>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</si>
  <si>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</si>
  <si>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</si>
  <si>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</si>
  <si>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</si>
  <si>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</si>
  <si>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</si>
  <si>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</si>
  <si>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</si>
  <si>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</si>
  <si>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</si>
  <si>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</si>
  <si>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</si>
  <si>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</si>
  <si>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</si>
  <si>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</si>
  <si>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</si>
  <si>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</si>
  <si>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</si>
  <si>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</si>
  <si>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</si>
  <si>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</si>
  <si>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</si>
  <si>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</si>
  <si>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</si>
  <si>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</si>
  <si>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</si>
  <si>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</si>
  <si>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</si>
  <si>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</si>
  <si>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</si>
  <si>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</si>
  <si>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</si>
  <si>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</si>
  <si>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</si>
  <si>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</si>
  <si>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</si>
  <si>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</si>
  <si>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</si>
  <si>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</si>
  <si>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</si>
  <si>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</si>
  <si>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</si>
  <si>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</si>
  <si>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</si>
  <si>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</si>
  <si>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</si>
  <si>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</si>
  <si>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</si>
  <si>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</si>
  <si>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</si>
  <si>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</si>
  <si>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</si>
  <si>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</si>
  <si>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</si>
  <si>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</si>
  <si>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</si>
  <si>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</si>
  <si>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</si>
  <si>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</si>
  <si>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</si>
  <si>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</si>
  <si>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</si>
  <si>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</si>
  <si>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</si>
  <si>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</si>
  <si>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</si>
  <si>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</si>
  <si>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</si>
  <si>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</si>
  <si>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</si>
  <si>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</si>
  <si>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</si>
  <si>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</si>
  <si>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</si>
  <si>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</si>
  <si>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</si>
  <si>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</si>
  <si>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</si>
  <si>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</si>
  <si>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</si>
  <si>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</si>
  <si>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</si>
  <si>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</si>
  <si>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</si>
  <si>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</si>
  <si>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</si>
  <si>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</si>
  <si>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</si>
  <si>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</si>
  <si>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</si>
  <si>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</si>
  <si>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</si>
  <si>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</si>
  <si>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</si>
  <si>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</si>
  <si>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</si>
  <si>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</si>
  <si>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</si>
  <si>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</si>
  <si>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</si>
  <si>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</si>
  <si>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</si>
  <si>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</si>
  <si>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</si>
  <si>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</si>
  <si>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</si>
  <si>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</si>
  <si>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</si>
  <si>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</si>
  <si>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</si>
  <si>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</si>
  <si>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</si>
  <si>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</si>
  <si>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</si>
  <si>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</si>
  <si>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</si>
  <si>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</si>
  <si>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</si>
  <si>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</si>
  <si>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</si>
  <si>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</si>
  <si>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</si>
  <si>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</si>
  <si>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</si>
  <si>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</si>
  <si>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</si>
  <si>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</si>
  <si>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</si>
  <si>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</si>
  <si>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</si>
  <si>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</si>
  <si>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</si>
  <si>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</si>
  <si>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</si>
  <si>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</si>
  <si>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</si>
  <si>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</si>
  <si>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</si>
  <si>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</si>
  <si>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</si>
  <si>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</si>
  <si>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</si>
  <si>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</si>
  <si>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</si>
  <si>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</si>
  <si>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</si>
  <si>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</si>
  <si>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</si>
  <si>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</si>
  <si>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</si>
  <si>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</si>
  <si>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</si>
  <si>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</si>
  <si>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</si>
  <si>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</si>
  <si>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</si>
  <si>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</si>
  <si>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</si>
  <si>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</si>
  <si>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</si>
  <si>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</si>
  <si>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</si>
  <si>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</si>
  <si>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</si>
  <si>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</si>
  <si>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</si>
  <si>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</si>
  <si>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</si>
  <si>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</si>
  <si>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</si>
  <si>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</si>
  <si>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</si>
  <si>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</si>
  <si>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</si>
  <si>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</si>
  <si>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</si>
  <si>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</si>
  <si>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</si>
  <si>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</si>
  <si>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</si>
  <si>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</si>
  <si>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</si>
  <si>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</si>
  <si>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</si>
  <si>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</si>
  <si>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</si>
  <si>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</si>
  <si>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</si>
  <si>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</si>
  <si>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</si>
  <si>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</si>
  <si>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</si>
  <si>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</si>
  <si>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</si>
  <si>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</si>
  <si>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</si>
  <si>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</si>
  <si>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</si>
  <si>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</si>
  <si>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</si>
  <si>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</si>
  <si>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</si>
  <si>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</si>
  <si>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</si>
  <si>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</si>
  <si>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</si>
  <si>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</si>
  <si>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</si>
  <si>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</si>
  <si>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</si>
  <si>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</si>
  <si>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</si>
  <si>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</si>
  <si>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</si>
  <si>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</si>
  <si>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</si>
  <si>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</si>
  <si>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</si>
  <si>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</si>
  <si>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</si>
  <si>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</si>
  <si>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</si>
  <si>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</si>
  <si>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</si>
  <si>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</si>
  <si>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</si>
  <si>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</si>
  <si>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</si>
  <si>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</si>
  <si>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</si>
  <si>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</si>
  <si>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</si>
  <si>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</si>
  <si>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</si>
  <si>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</si>
  <si>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</si>
  <si>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</si>
  <si>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</si>
  <si>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</si>
  <si>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</si>
  <si>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</si>
  <si>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</si>
  <si>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</si>
  <si>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</si>
  <si>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</si>
  <si>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</si>
  <si>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</si>
  <si>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</si>
  <si>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</si>
  <si>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</si>
  <si>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</si>
  <si>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</si>
  <si>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</si>
  <si>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</si>
  <si>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</si>
  <si>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</si>
  <si>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</si>
  <si>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</si>
  <si>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</si>
  <si>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</si>
  <si>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</si>
  <si>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</si>
  <si>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</si>
  <si>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</si>
  <si>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</si>
  <si>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</si>
  <si>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</si>
  <si>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</si>
  <si>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</si>
  <si>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</si>
  <si>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</si>
  <si>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</si>
  <si>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</si>
  <si>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</si>
  <si>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</si>
  <si>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</si>
  <si>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</si>
  <si>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</si>
  <si>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</si>
  <si>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</si>
  <si>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</si>
  <si>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</si>
  <si>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</si>
  <si>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</si>
  <si>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</si>
  <si>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</si>
  <si>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</si>
  <si>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</si>
  <si>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</si>
  <si>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</si>
  <si>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</si>
  <si>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</si>
  <si>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</si>
  <si>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</si>
  <si>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</si>
  <si>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</si>
  <si>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</si>
  <si>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</si>
  <si>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</si>
  <si>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</si>
  <si>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</si>
  <si>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</si>
  <si>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</si>
  <si>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</si>
  <si>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</si>
  <si>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</si>
  <si>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</si>
  <si>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</si>
  <si>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</si>
  <si>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</si>
  <si>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</si>
  <si>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</si>
  <si>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</si>
  <si>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</si>
  <si>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</si>
  <si>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</si>
  <si>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</si>
  <si>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</si>
  <si>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</si>
  <si>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</si>
  <si>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</si>
  <si>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</si>
  <si>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</si>
  <si>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</si>
  <si>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</si>
  <si>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</si>
  <si>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</si>
  <si>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</si>
  <si>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</si>
  <si>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</si>
  <si>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</si>
  <si>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</si>
  <si>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</si>
  <si>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</si>
  <si>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</si>
  <si>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</si>
  <si>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</si>
  <si>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</si>
  <si>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</si>
  <si>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</si>
  <si>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</si>
  <si>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</si>
  <si>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</si>
  <si>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</si>
  <si>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</si>
  <si>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</si>
  <si>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</si>
  <si>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</si>
  <si>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</si>
  <si>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</si>
  <si>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</si>
  <si>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</si>
  <si>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</si>
  <si>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</si>
  <si>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</si>
  <si>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</si>
  <si>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</si>
  <si>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</si>
  <si>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</si>
  <si>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</si>
  <si>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</si>
  <si>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</si>
  <si>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</si>
  <si>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</si>
  <si>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</si>
  <si>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</si>
  <si>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</si>
  <si>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</si>
  <si>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</si>
  <si>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</si>
  <si>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</si>
  <si>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</si>
  <si>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</si>
  <si>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</si>
  <si>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</si>
  <si>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</si>
  <si>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</si>
  <si>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</si>
  <si>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</si>
  <si>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</si>
  <si>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</si>
  <si>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</si>
  <si>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</si>
  <si>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</si>
  <si>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</si>
  <si>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</si>
  <si>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</si>
  <si>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</si>
  <si>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</si>
  <si>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</si>
  <si>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</si>
  <si>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</si>
  <si>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</si>
  <si>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</si>
  <si>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</si>
  <si>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</si>
  <si>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</si>
  <si>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</si>
  <si>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</si>
  <si>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</si>
  <si>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</si>
  <si>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</si>
  <si>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</si>
  <si>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</si>
  <si>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</si>
  <si>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</si>
  <si>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</si>
  <si>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</si>
  <si>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</si>
  <si>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</si>
  <si>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</si>
  <si>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</si>
  <si>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</si>
  <si>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</si>
  <si>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</si>
  <si>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</si>
  <si>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</si>
  <si>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</si>
  <si>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</si>
  <si>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</si>
  <si>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</si>
  <si>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</si>
  <si>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</si>
  <si>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</si>
  <si>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</si>
  <si>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</si>
  <si>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</si>
  <si>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</si>
  <si>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</si>
  <si>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</si>
  <si>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</si>
  <si>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</si>
  <si>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</si>
  <si>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</si>
  <si>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</si>
  <si>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</si>
  <si>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</si>
  <si>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</si>
  <si>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</si>
  <si>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</si>
  <si>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</si>
  <si>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</si>
  <si>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</si>
  <si>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</si>
  <si>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</si>
  <si>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</si>
  <si>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</si>
  <si>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</si>
  <si>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</si>
  <si>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</si>
  <si>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</si>
  <si>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</si>
  <si>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</si>
  <si>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</si>
  <si>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</si>
  <si>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</si>
  <si>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</si>
  <si>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</si>
  <si>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</si>
  <si>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</si>
  <si>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</si>
  <si>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</si>
  <si>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</si>
  <si>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</si>
  <si>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</si>
  <si>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</si>
  <si>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</si>
  <si>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</si>
  <si>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</si>
  <si>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</si>
  <si>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</si>
  <si>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</si>
  <si>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</si>
  <si>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</si>
  <si>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</si>
  <si>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</si>
  <si>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</si>
  <si>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</si>
  <si>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</si>
  <si>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</si>
  <si>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</si>
  <si>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</si>
  <si>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</si>
  <si>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</si>
  <si>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</si>
  <si>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</si>
  <si>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</si>
  <si>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</si>
  <si>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</si>
  <si>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</si>
  <si>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</si>
  <si>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</si>
  <si>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</si>
  <si>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</si>
  <si>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</si>
  <si>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</si>
  <si>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</si>
  <si>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</si>
  <si>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</si>
  <si>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</si>
  <si>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</si>
  <si>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</si>
  <si>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</si>
  <si>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</si>
  <si>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</si>
  <si>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</si>
  <si>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</si>
  <si>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</si>
  <si>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</si>
  <si>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</si>
  <si>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</si>
  <si>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</si>
  <si>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</si>
  <si>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</si>
  <si>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</si>
  <si>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</si>
  <si>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</si>
  <si>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</si>
  <si>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</si>
  <si>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</si>
  <si>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</si>
  <si>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</si>
  <si>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</si>
  <si>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</si>
  <si>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</si>
  <si>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</si>
  <si>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</si>
  <si>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</si>
  <si>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</si>
  <si>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</si>
  <si>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</si>
  <si>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</si>
  <si>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</si>
  <si>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</si>
  <si>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</si>
  <si>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</si>
  <si>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</si>
  <si>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</si>
  <si>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</si>
  <si>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</si>
  <si>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</si>
  <si>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</si>
  <si>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</si>
  <si>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</si>
  <si>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</si>
  <si>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</si>
  <si>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</si>
  <si>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</si>
  <si>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</si>
  <si>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</si>
  <si>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</si>
  <si>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</si>
  <si>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</si>
  <si>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</si>
  <si>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</si>
  <si>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</si>
  <si>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</si>
  <si>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</si>
  <si>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</si>
  <si>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</si>
  <si>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</si>
  <si>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</si>
  <si>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</si>
  <si>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</si>
  <si>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</si>
  <si>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</si>
  <si>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</si>
  <si>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</si>
  <si>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</si>
  <si>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</si>
  <si>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</si>
  <si>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</si>
  <si>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</si>
  <si>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</si>
  <si>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</si>
  <si>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</si>
  <si>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</si>
  <si>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</si>
  <si>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</si>
  <si>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</si>
  <si>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</si>
  <si>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</si>
  <si>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</si>
  <si>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</si>
  <si>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</si>
  <si>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</si>
  <si>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</si>
  <si>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</si>
  <si>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</si>
  <si>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</si>
  <si>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</si>
  <si>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</si>
  <si>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</si>
  <si>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</si>
  <si>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</si>
  <si>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</si>
  <si>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</si>
  <si>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</si>
  <si>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</si>
  <si>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</si>
  <si>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</si>
  <si>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</si>
  <si>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</si>
  <si>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</si>
  <si>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</si>
  <si>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</si>
  <si>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</si>
  <si>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</si>
  <si>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</si>
  <si>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</si>
  <si>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</si>
  <si>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</si>
  <si>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</si>
  <si>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</si>
  <si>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</si>
  <si>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</si>
  <si>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</si>
  <si>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</si>
  <si>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</si>
  <si>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</si>
  <si>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</si>
  <si>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</si>
  <si>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</si>
  <si>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</si>
  <si>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</si>
  <si>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</si>
  <si>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</si>
  <si>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</si>
  <si>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</si>
  <si>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</si>
  <si>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</si>
  <si>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</si>
  <si>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</si>
  <si>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</si>
  <si>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</si>
  <si>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</si>
  <si>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</si>
  <si>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</si>
  <si>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</si>
  <si>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</si>
  <si>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</si>
  <si>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</si>
  <si>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</si>
  <si>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</si>
  <si>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</si>
  <si>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</si>
  <si>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</si>
  <si>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</si>
  <si>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</si>
  <si>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</si>
  <si>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</si>
  <si>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</si>
  <si>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</si>
  <si>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</si>
  <si>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</si>
  <si>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</si>
  <si>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</si>
  <si>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</si>
  <si>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</si>
  <si>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</si>
  <si>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</si>
  <si>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</si>
  <si>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</si>
  <si>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</si>
  <si>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</si>
  <si>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</si>
  <si>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</si>
  <si>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</si>
  <si>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</si>
  <si>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</si>
  <si>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</si>
  <si>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</si>
  <si>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</si>
  <si>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</si>
  <si>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</si>
  <si>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</si>
  <si>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</si>
  <si>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</si>
  <si>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</si>
  <si>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</si>
  <si>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</si>
  <si>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</si>
  <si>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</si>
  <si>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</si>
  <si>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</si>
  <si>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</si>
  <si>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</si>
  <si>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</si>
  <si>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</si>
  <si>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</si>
  <si>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</si>
  <si>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</si>
  <si>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</si>
  <si>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</si>
  <si>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</si>
  <si>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</si>
  <si>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</si>
  <si>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</si>
  <si>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</si>
  <si>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</si>
  <si>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</si>
  <si>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</si>
  <si>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</si>
  <si>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</si>
  <si>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</si>
  <si>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</si>
  <si>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</si>
  <si>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</si>
  <si>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</si>
  <si>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</si>
  <si>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</si>
  <si>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</si>
  <si>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</si>
  <si>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</si>
  <si>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</si>
  <si>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</si>
  <si>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</si>
  <si>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</si>
  <si>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</si>
  <si>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</si>
  <si>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</si>
  <si>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</si>
  <si>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</si>
  <si>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</si>
  <si>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</si>
  <si>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</si>
  <si>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</si>
  <si>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</si>
  <si>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</si>
  <si>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</si>
  <si>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</si>
  <si>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</si>
  <si>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</si>
  <si>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</si>
  <si>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</si>
  <si>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</si>
  <si>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</si>
  <si>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</si>
  <si>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</si>
  <si>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</si>
  <si>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</si>
  <si>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</si>
  <si>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</si>
  <si>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</si>
  <si>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</si>
  <si>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</si>
  <si>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</si>
  <si>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</si>
  <si>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</si>
  <si>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</si>
  <si>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</si>
  <si>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</si>
  <si>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</si>
  <si>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</si>
  <si>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</si>
  <si>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</si>
  <si>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</si>
  <si>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</si>
  <si>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</si>
  <si>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</si>
  <si>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</si>
  <si>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</si>
  <si>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</si>
  <si>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</si>
  <si>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</si>
  <si>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</si>
  <si>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</si>
  <si>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</si>
  <si>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</si>
  <si>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</si>
  <si>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</si>
  <si>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</si>
  <si>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</si>
  <si>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</si>
  <si>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</si>
  <si>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</si>
  <si>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</si>
  <si>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</si>
  <si>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</si>
  <si>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</si>
  <si>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</si>
  <si>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</si>
  <si>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</si>
  <si>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</si>
  <si>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</si>
  <si>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</si>
  <si>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</si>
  <si>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</si>
  <si>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</si>
  <si>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</si>
  <si>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</si>
  <si>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</si>
  <si>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</si>
  <si>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</si>
  <si>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</si>
  <si>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</si>
  <si>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</si>
  <si>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</si>
  <si>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</si>
  <si>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</si>
  <si>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</si>
  <si>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</si>
  <si>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</si>
  <si>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</si>
  <si>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</si>
  <si>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</si>
  <si>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</si>
  <si>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</si>
  <si>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</si>
  <si>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</si>
  <si>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</si>
  <si>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</si>
  <si>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</si>
  <si>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</si>
  <si>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</si>
  <si>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</si>
  <si>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</si>
  <si>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</si>
  <si>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</si>
  <si>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</si>
  <si>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</si>
  <si>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</si>
  <si>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</si>
  <si>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</si>
  <si>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</si>
  <si>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</si>
  <si>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</si>
  <si>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</si>
  <si>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</si>
  <si>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</si>
  <si>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</si>
  <si>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</si>
  <si>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</si>
  <si>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</si>
  <si>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</si>
  <si>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</si>
  <si>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</si>
  <si>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</si>
  <si>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</si>
  <si>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</si>
  <si>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</si>
  <si>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</si>
  <si>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</si>
  <si>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</si>
  <si>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</si>
  <si>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</si>
  <si>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</si>
  <si>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</si>
  <si>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</si>
  <si>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</si>
  <si>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</si>
  <si>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</si>
  <si>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</si>
  <si>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</si>
  <si>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</si>
  <si>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</si>
  <si>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</si>
  <si>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</si>
  <si>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</si>
  <si>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</si>
  <si>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</si>
  <si>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</si>
  <si>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</si>
  <si>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</si>
  <si>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</si>
  <si>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</si>
  <si>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</si>
  <si>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</si>
  <si>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</si>
  <si>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</si>
  <si>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</si>
  <si>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</si>
  <si>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</si>
  <si>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</si>
  <si>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</si>
  <si>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</si>
  <si>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</si>
  <si>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</si>
  <si>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</si>
  <si>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</si>
  <si>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</si>
  <si>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</si>
  <si>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</si>
  <si>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</si>
  <si>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</si>
  <si>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</si>
  <si>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</si>
  <si>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</si>
  <si>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</si>
  <si>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</si>
  <si>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</si>
  <si>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</si>
  <si>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</si>
  <si>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</si>
  <si>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</si>
  <si>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</si>
  <si>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</si>
  <si>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</si>
  <si>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</si>
  <si>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</si>
  <si>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</si>
  <si>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</si>
  <si>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</si>
  <si>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</si>
  <si>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</si>
  <si>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</si>
  <si>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</si>
  <si>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</si>
  <si>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</si>
  <si>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</si>
  <si>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</si>
  <si>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</si>
  <si>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</si>
  <si>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</si>
  <si>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</si>
  <si>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</si>
  <si>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</si>
  <si>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</si>
  <si>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</si>
  <si>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</si>
  <si>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</si>
  <si>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</si>
  <si>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</si>
  <si>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</si>
  <si>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</si>
  <si>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</si>
  <si>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</si>
  <si>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</si>
  <si>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</si>
  <si>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</si>
  <si>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</si>
  <si>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</si>
  <si>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</si>
  <si>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</si>
  <si>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</si>
  <si>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</si>
  <si>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</si>
  <si>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</si>
  <si>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</si>
  <si>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</si>
  <si>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</si>
  <si>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</si>
  <si>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</si>
  <si>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</si>
  <si>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</si>
  <si>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</si>
  <si>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</si>
  <si>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</si>
  <si>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</si>
  <si>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</si>
  <si>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</si>
  <si>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</si>
  <si>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</si>
  <si>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</si>
  <si>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</si>
  <si>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</si>
  <si>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</si>
  <si>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</si>
  <si>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</si>
  <si>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</si>
  <si>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</si>
  <si>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</si>
  <si>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</si>
  <si>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</si>
  <si>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</si>
  <si>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</si>
  <si>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</si>
  <si>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</si>
  <si>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</si>
  <si>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</si>
  <si>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</si>
  <si>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</si>
  <si>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</si>
  <si>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</si>
  <si>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</si>
  <si>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</si>
  <si>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</si>
  <si>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</si>
  <si>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</si>
  <si>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</si>
  <si>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</si>
  <si>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</si>
  <si>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</si>
  <si>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</si>
  <si>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</si>
  <si>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</si>
  <si>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</si>
  <si>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</si>
  <si>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</si>
  <si>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</si>
  <si>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</si>
  <si>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</si>
  <si>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</si>
  <si>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</si>
  <si>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</si>
  <si>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</si>
  <si>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</si>
  <si>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</si>
  <si>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</si>
  <si>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</si>
  <si>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</si>
  <si>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</si>
  <si>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</si>
  <si>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</si>
  <si>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</si>
  <si>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</si>
  <si>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</si>
  <si>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</si>
  <si>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</si>
  <si>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</si>
  <si>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</si>
  <si>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</si>
  <si>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</si>
  <si>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</si>
  <si>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</si>
  <si>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</si>
  <si>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</si>
  <si>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</si>
  <si>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</si>
  <si>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</si>
  <si>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</si>
  <si>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</si>
  <si>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</si>
  <si>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</si>
  <si>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</si>
  <si>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</si>
  <si>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</si>
  <si>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</si>
  <si>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</si>
  <si>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</si>
  <si>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</si>
  <si>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</si>
  <si>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</si>
  <si>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</si>
  <si>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</si>
  <si>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</si>
  <si>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</si>
  <si>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</si>
  <si>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</si>
  <si>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</si>
  <si>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</si>
  <si>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</si>
  <si>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</si>
  <si>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</si>
  <si>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</si>
  <si>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</si>
  <si>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</si>
  <si>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</si>
  <si>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</si>
  <si>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</si>
  <si>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</si>
  <si>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</si>
  <si>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</si>
  <si>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</si>
  <si>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</si>
  <si>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</si>
  <si>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</si>
  <si>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</si>
  <si>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</si>
  <si>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</si>
  <si>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</si>
  <si>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</si>
  <si>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</si>
  <si>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</si>
  <si>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</si>
  <si>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</si>
  <si>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</si>
  <si>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</si>
  <si>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</si>
  <si>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</si>
  <si>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</si>
  <si>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</si>
  <si>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</si>
  <si>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</si>
  <si>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</si>
  <si>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</si>
  <si>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</si>
  <si>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</si>
  <si>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</si>
  <si>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</si>
  <si>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</si>
  <si>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</si>
  <si>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</si>
  <si>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</si>
  <si>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</si>
  <si>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</si>
  <si>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</si>
  <si>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</si>
  <si>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</si>
  <si>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</si>
  <si>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</si>
  <si>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</si>
  <si>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</si>
  <si>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</si>
  <si>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</si>
  <si>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</si>
  <si>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</si>
  <si>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</si>
  <si>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</si>
  <si>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</si>
  <si>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</si>
  <si>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</si>
  <si>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</si>
  <si>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</si>
  <si>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</si>
  <si>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</si>
  <si>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</si>
  <si>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</si>
  <si>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</si>
  <si>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</si>
  <si>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</si>
  <si>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</si>
  <si>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</si>
  <si>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</si>
  <si>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</si>
  <si>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</si>
  <si>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</si>
  <si>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</si>
  <si>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</si>
  <si>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</si>
  <si>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</si>
  <si>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</si>
  <si>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</si>
  <si>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</si>
  <si>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</si>
  <si>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</si>
  <si>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</si>
  <si>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</si>
  <si>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</si>
  <si>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</si>
  <si>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</si>
  <si>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</si>
  <si>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</si>
  <si>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</si>
  <si>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</si>
  <si>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</si>
  <si>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</si>
  <si>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</si>
  <si>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</si>
  <si>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</si>
  <si>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</si>
  <si>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</si>
  <si>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</si>
  <si>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</si>
  <si>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</si>
  <si>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</si>
  <si>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</si>
  <si>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</si>
  <si>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</si>
  <si>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</si>
  <si>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</si>
  <si>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</si>
  <si>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</si>
  <si>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</si>
  <si>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</si>
  <si>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</si>
  <si>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</si>
  <si>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</si>
  <si>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</si>
  <si>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</si>
  <si>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</si>
  <si>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</si>
  <si>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</si>
  <si>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</si>
  <si>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</si>
  <si>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</si>
  <si>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</si>
  <si>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</si>
  <si>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</si>
  <si>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</si>
  <si>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</si>
  <si>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</si>
  <si>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</si>
  <si>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</si>
  <si>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</si>
  <si>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</si>
  <si>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</si>
  <si>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</si>
  <si>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</si>
  <si>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</si>
  <si>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</si>
  <si>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</si>
  <si>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</si>
  <si>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</si>
  <si>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</si>
  <si>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</si>
  <si>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</si>
  <si>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</si>
  <si>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</si>
  <si>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</si>
  <si>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</si>
  <si>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</si>
  <si>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</si>
  <si>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</si>
  <si>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</si>
  <si>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</si>
  <si>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</si>
  <si>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</si>
  <si>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</si>
  <si>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</si>
  <si>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</si>
  <si>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</si>
  <si>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</si>
  <si>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</si>
  <si>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</si>
  <si>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</si>
  <si>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</si>
  <si>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</si>
  <si>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</si>
  <si>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</si>
  <si>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</si>
  <si>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</si>
  <si>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</si>
  <si>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</si>
  <si>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</si>
  <si>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</si>
  <si>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</si>
  <si>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</si>
  <si>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</si>
  <si>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</si>
  <si>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</si>
  <si>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</si>
  <si>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</si>
  <si>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</si>
  <si>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</si>
  <si>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</si>
  <si>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</si>
  <si>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</si>
  <si>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</si>
  <si>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</si>
  <si>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</si>
  <si>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</si>
  <si>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</si>
  <si>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</si>
  <si>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</si>
  <si>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</si>
  <si>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</si>
  <si>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</si>
  <si>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</si>
  <si>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</si>
  <si>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</si>
  <si>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</si>
  <si>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</si>
  <si>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</si>
  <si>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</si>
  <si>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</si>
  <si>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</si>
  <si>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</si>
  <si>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</si>
  <si>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</si>
  <si>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</si>
  <si>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</si>
  <si>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</si>
  <si>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</si>
  <si>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</si>
  <si>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</si>
  <si>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</si>
  <si>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</si>
  <si>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</si>
  <si>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</si>
  <si>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</si>
  <si>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</si>
  <si>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</si>
  <si>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</si>
  <si>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</si>
  <si>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</si>
  <si>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</si>
  <si>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</si>
  <si>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</si>
  <si>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</si>
  <si>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</si>
  <si>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</si>
  <si>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</si>
  <si>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</si>
  <si>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</si>
  <si>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</si>
  <si>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</si>
  <si>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</si>
  <si>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</si>
  <si>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</si>
  <si>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</si>
  <si>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</si>
  <si>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</si>
  <si>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</si>
  <si>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</si>
  <si>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</si>
  <si>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</si>
  <si>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</si>
  <si>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</si>
  <si>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</si>
  <si>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</si>
  <si>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</si>
  <si>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</si>
  <si>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</si>
  <si>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</si>
  <si>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</si>
  <si>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</si>
  <si>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</si>
  <si>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</si>
  <si>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</si>
  <si>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</si>
  <si>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</si>
  <si>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</si>
  <si>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</si>
  <si>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</si>
  <si>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</si>
  <si>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</si>
  <si>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</si>
  <si>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</si>
  <si>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</si>
  <si>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</si>
  <si>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</si>
  <si>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</si>
  <si>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</si>
  <si>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</si>
  <si>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</si>
  <si>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</si>
  <si>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</si>
  <si>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</si>
  <si>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</si>
  <si>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</si>
  <si>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</si>
  <si>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</si>
  <si>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</si>
  <si>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</si>
  <si>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</si>
  <si>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</si>
  <si>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</si>
  <si>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</si>
  <si>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</si>
  <si>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</si>
  <si>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</si>
  <si>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</si>
  <si>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</si>
  <si>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</si>
  <si>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</si>
  <si>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</si>
  <si>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</si>
  <si>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</si>
  <si>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</si>
  <si>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</si>
  <si>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</si>
  <si>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</si>
  <si>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</si>
  <si>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</si>
  <si>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</si>
  <si>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</si>
  <si>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</si>
  <si>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</si>
  <si>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</si>
  <si>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</si>
  <si>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</si>
  <si>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</si>
  <si>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</si>
  <si>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</si>
  <si>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</si>
  <si>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</si>
  <si>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</si>
  <si>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</si>
  <si>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</si>
  <si>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</si>
  <si>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</si>
  <si>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</si>
  <si>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</si>
  <si>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</si>
  <si>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</si>
  <si>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</si>
  <si>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</si>
  <si>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</si>
  <si>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</si>
  <si>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</si>
  <si>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</si>
  <si>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</si>
  <si>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</si>
  <si>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</si>
  <si>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</si>
  <si>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</si>
  <si>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</si>
  <si>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</si>
  <si>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</si>
  <si>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</si>
  <si>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</si>
  <si>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</si>
  <si>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</si>
  <si>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</si>
  <si>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</si>
  <si>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</si>
  <si>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</si>
  <si>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</si>
  <si>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</si>
  <si>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</si>
  <si>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</si>
  <si>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</si>
  <si>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</si>
  <si>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</si>
  <si>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</si>
  <si>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</si>
  <si>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</si>
  <si>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</si>
  <si>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</si>
  <si>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</si>
  <si>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</si>
  <si>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</si>
  <si>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</si>
  <si>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</si>
  <si>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</si>
  <si>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</si>
  <si>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</si>
  <si>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</si>
  <si>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</si>
  <si>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</si>
  <si>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</si>
  <si>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</si>
  <si>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</si>
  <si>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</si>
  <si>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</si>
  <si>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</si>
  <si>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</si>
  <si>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</si>
  <si>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</si>
  <si>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</si>
  <si>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</si>
  <si>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</si>
  <si>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</si>
  <si>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</si>
  <si>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</si>
  <si>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</si>
  <si>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</si>
  <si>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</si>
  <si>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</si>
  <si>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</si>
  <si>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</si>
  <si>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</si>
  <si>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</si>
  <si>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</si>
  <si>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</si>
  <si>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</si>
  <si>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</si>
  <si>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</si>
  <si>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</si>
  <si>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</si>
  <si>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</si>
  <si>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</si>
  <si>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</si>
  <si>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</si>
  <si>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</si>
  <si>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</si>
  <si>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</si>
  <si>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</si>
  <si>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</si>
  <si>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</si>
  <si>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</si>
  <si>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</si>
  <si>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</si>
  <si>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</si>
  <si>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</si>
  <si>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</si>
  <si>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</si>
  <si>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</si>
  <si>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</si>
  <si>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</si>
  <si>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</si>
  <si>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</si>
  <si>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</si>
  <si>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</si>
  <si>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</si>
  <si>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</si>
  <si>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</si>
  <si>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</si>
  <si>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</si>
  <si>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</si>
  <si>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</si>
  <si>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</si>
  <si>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</si>
  <si>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</si>
  <si>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</si>
  <si>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</si>
  <si>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</si>
  <si>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</si>
  <si>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</si>
  <si>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</si>
  <si>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</si>
  <si>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</si>
  <si>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</si>
  <si>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</si>
  <si>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</si>
  <si>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</si>
  <si>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</si>
  <si>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</si>
  <si>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</si>
  <si>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</si>
  <si>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</si>
  <si>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</si>
  <si>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</si>
  <si>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</si>
  <si>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</si>
  <si>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</si>
  <si>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</si>
  <si>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</si>
  <si>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</si>
  <si>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</si>
  <si>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</si>
  <si>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</si>
  <si>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</si>
  <si>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</si>
  <si>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</si>
  <si>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</si>
  <si>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</si>
  <si>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</si>
  <si>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</si>
  <si>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</si>
  <si>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</si>
  <si>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</si>
  <si>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</si>
  <si>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</si>
  <si>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</si>
  <si>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</si>
  <si>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</si>
  <si>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</si>
  <si>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</si>
  <si>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</si>
  <si>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</si>
  <si>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</si>
  <si>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</si>
  <si>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</si>
  <si>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</si>
  <si>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</si>
  <si>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</si>
  <si>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</si>
  <si>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</si>
  <si>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</si>
  <si>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</si>
  <si>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</si>
  <si>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</si>
  <si>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</si>
  <si>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</si>
  <si>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</si>
  <si>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</si>
  <si>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</si>
  <si>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</si>
  <si>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</si>
  <si>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</si>
  <si>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</si>
  <si>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</si>
  <si>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</si>
  <si>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</si>
  <si>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</si>
  <si>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</si>
  <si>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</si>
  <si>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</si>
  <si>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</si>
  <si>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</si>
  <si>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</si>
  <si>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</si>
  <si>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</si>
  <si>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</si>
  <si>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</si>
  <si>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</si>
  <si>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</si>
  <si>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</si>
  <si>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</si>
  <si>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</si>
  <si>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</si>
  <si>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</si>
  <si>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</si>
  <si>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</si>
  <si>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</si>
  <si>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</si>
  <si>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</si>
  <si>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</si>
  <si>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</si>
  <si>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</si>
  <si>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</si>
  <si>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</si>
  <si>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</si>
  <si>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</si>
  <si>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</si>
  <si>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</si>
  <si>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</si>
  <si>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</si>
  <si>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</si>
  <si>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</si>
  <si>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</si>
  <si>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</si>
  <si>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</si>
  <si>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</si>
  <si>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</si>
  <si>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</si>
  <si>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</si>
  <si>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</si>
  <si>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</si>
  <si>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</si>
  <si>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</si>
  <si>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</si>
  <si>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</si>
  <si>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</si>
  <si>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</si>
  <si>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</si>
  <si>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</si>
  <si>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</si>
  <si>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</si>
  <si>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</si>
  <si>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</si>
  <si>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</si>
  <si>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</si>
  <si>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</si>
  <si>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</si>
  <si>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</si>
  <si>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</si>
  <si>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</si>
  <si>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</si>
  <si>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</si>
  <si>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</si>
  <si>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</si>
  <si>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</si>
  <si>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</si>
  <si>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</si>
  <si>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</si>
  <si>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</si>
  <si>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</si>
  <si>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</si>
  <si>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</si>
  <si>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</si>
  <si>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</si>
  <si>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</si>
  <si>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</si>
  <si>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</si>
  <si>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</si>
  <si>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</si>
  <si>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</si>
  <si>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</si>
  <si>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</si>
  <si>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</si>
  <si>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</si>
  <si>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</si>
  <si>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</si>
  <si>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</si>
  <si>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</si>
  <si>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</si>
  <si>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</si>
  <si>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</si>
  <si>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</si>
  <si>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</si>
  <si>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</si>
  <si>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</si>
  <si>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</si>
  <si>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</si>
  <si>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</si>
  <si>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</si>
  <si>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</si>
  <si>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</si>
  <si>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</si>
  <si>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</si>
  <si>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</si>
  <si>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</si>
  <si>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</si>
  <si>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</si>
  <si>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</si>
  <si>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</si>
  <si>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</si>
  <si>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</si>
  <si>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</si>
  <si>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</si>
  <si>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</si>
  <si>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</si>
  <si>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</si>
  <si>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</si>
  <si>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</si>
  <si>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</si>
  <si>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</si>
  <si>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</si>
  <si>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</si>
  <si>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</si>
  <si>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</si>
  <si>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</si>
  <si>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</si>
  <si>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</si>
  <si>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</si>
  <si>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</si>
  <si>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</si>
  <si>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</si>
  <si>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</si>
  <si>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</si>
  <si>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</si>
  <si>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</si>
  <si>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</si>
  <si>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</si>
  <si>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</si>
  <si>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</si>
  <si>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</si>
  <si>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</si>
  <si>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</si>
  <si>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</si>
  <si>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</si>
  <si>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</si>
  <si>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</si>
  <si>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</si>
  <si>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</si>
  <si>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</si>
  <si>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</si>
  <si>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</si>
  <si>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</si>
  <si>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</si>
  <si>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</si>
  <si>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</si>
  <si>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</si>
  <si>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</si>
  <si>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</si>
  <si>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</si>
  <si>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</si>
  <si>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</si>
  <si>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</si>
  <si>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</si>
  <si>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</si>
  <si>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</si>
  <si>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</si>
  <si>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</si>
  <si>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</si>
  <si>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</si>
  <si>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</si>
  <si>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</si>
  <si>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</si>
  <si>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</si>
  <si>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</si>
  <si>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</si>
  <si>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</si>
  <si>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</si>
  <si>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</si>
  <si>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</si>
  <si>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</si>
  <si>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</si>
  <si>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</si>
  <si>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</si>
  <si>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</si>
  <si>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</si>
  <si>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</si>
  <si>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</si>
  <si>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</si>
  <si>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</si>
  <si>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</si>
  <si>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</si>
  <si>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</si>
  <si>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</si>
  <si>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</si>
  <si>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</si>
  <si>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</si>
  <si>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</si>
  <si>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</si>
  <si>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</si>
  <si>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</si>
  <si>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</si>
  <si>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</si>
  <si>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</si>
  <si>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</si>
  <si>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</si>
  <si>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</si>
  <si>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</si>
  <si>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</si>
  <si>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</si>
  <si>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</si>
  <si>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</si>
  <si>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</si>
  <si>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</si>
  <si>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</si>
  <si>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</si>
  <si>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</si>
  <si>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</si>
  <si>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</si>
  <si>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</si>
  <si>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</si>
  <si>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</si>
  <si>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</si>
  <si>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</si>
  <si>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</si>
  <si>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</si>
  <si>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</si>
  <si>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</si>
  <si>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</si>
  <si>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</si>
  <si>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</si>
  <si>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</si>
  <si>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</si>
  <si>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</si>
  <si>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</si>
  <si>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</si>
  <si>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</si>
  <si>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</si>
  <si>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</si>
  <si>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</si>
  <si>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</si>
  <si>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</si>
  <si>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</si>
  <si>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</si>
  <si>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</si>
  <si>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</si>
  <si>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</si>
  <si>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</si>
  <si>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</si>
  <si>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</si>
  <si>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</si>
  <si>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</si>
  <si>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</si>
  <si>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</si>
  <si>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</si>
  <si>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</si>
  <si>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</si>
  <si>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</si>
  <si>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</si>
  <si>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</si>
  <si>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</si>
  <si>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</si>
  <si>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</si>
  <si>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</si>
  <si>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</si>
  <si>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</si>
  <si>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</si>
  <si>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</si>
  <si>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</si>
  <si>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</si>
  <si>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</si>
  <si>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</si>
  <si>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</si>
  <si>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</si>
  <si>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</si>
  <si>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</si>
  <si>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</si>
  <si>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</si>
  <si>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</si>
  <si>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</si>
  <si>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</si>
  <si>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</si>
  <si>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</si>
  <si>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</si>
  <si>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</si>
  <si>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</si>
  <si>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</si>
  <si>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</si>
  <si>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</si>
  <si>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</si>
  <si>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</si>
  <si>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</si>
  <si>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</si>
  <si>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</si>
  <si>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</si>
  <si>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</si>
  <si>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</si>
  <si>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</si>
  <si>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</si>
  <si>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</si>
  <si>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</si>
  <si>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</si>
  <si>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</si>
  <si>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</si>
  <si>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</si>
  <si>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</si>
  <si>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</si>
  <si>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</si>
  <si>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</si>
  <si>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</si>
  <si>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</si>
  <si>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</si>
  <si>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</si>
  <si>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</si>
  <si>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</si>
  <si>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</si>
  <si>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</si>
  <si>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</si>
  <si>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</si>
  <si>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</si>
  <si>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</si>
  <si>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</si>
  <si>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</si>
  <si>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</si>
  <si>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</si>
  <si>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</si>
  <si>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</si>
  <si>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</si>
  <si>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</si>
  <si>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</si>
  <si>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</si>
  <si>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</si>
  <si>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</si>
  <si>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</si>
  <si>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</si>
  <si>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</si>
  <si>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</si>
  <si>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</si>
  <si>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</si>
  <si>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</si>
  <si>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</si>
  <si>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</si>
  <si>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</si>
  <si>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</si>
  <si>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</si>
  <si>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</si>
  <si>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</si>
  <si>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</si>
  <si>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</si>
  <si>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</si>
  <si>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</si>
  <si>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</si>
  <si>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</si>
  <si>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</si>
  <si>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</si>
  <si>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</si>
  <si>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</si>
  <si>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</si>
  <si>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</si>
  <si>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</si>
  <si>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</si>
  <si>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</si>
  <si>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</si>
  <si>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</si>
  <si>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</si>
  <si>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</si>
  <si>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</si>
  <si>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</si>
  <si>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</si>
  <si>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</si>
  <si>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</si>
  <si>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</si>
  <si>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</si>
  <si>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</si>
  <si>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</si>
  <si>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</si>
  <si>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</si>
  <si>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</si>
  <si>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</si>
  <si>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</si>
  <si>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</si>
  <si>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</si>
  <si>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</si>
  <si>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</si>
  <si>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</si>
  <si>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</si>
  <si>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</si>
  <si>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</si>
  <si>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</si>
  <si>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</si>
  <si>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</si>
  <si>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</si>
  <si>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</si>
  <si>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</si>
  <si>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</si>
  <si>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</si>
  <si>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</si>
  <si>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</si>
  <si>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</si>
  <si>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</si>
  <si>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</si>
  <si>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</si>
  <si>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</si>
  <si>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</si>
  <si>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</si>
  <si>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</si>
  <si>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</si>
  <si>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</si>
  <si>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</si>
  <si>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</si>
  <si>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</si>
  <si>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</si>
  <si>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</si>
  <si>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</si>
  <si>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</si>
  <si>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</si>
  <si>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</si>
  <si>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</si>
  <si>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</si>
  <si>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</si>
  <si>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</si>
  <si>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</si>
  <si>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</si>
  <si>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</si>
  <si>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</si>
  <si>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</si>
  <si>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</si>
  <si>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</si>
  <si>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</si>
  <si>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</si>
  <si>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</si>
  <si>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</si>
  <si>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</si>
  <si>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</si>
  <si>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</si>
  <si>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</si>
  <si>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</si>
  <si>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</si>
  <si>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</si>
  <si>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</si>
  <si>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</si>
  <si>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</si>
  <si>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</si>
  <si>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</si>
  <si>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</si>
  <si>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</si>
  <si>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</si>
  <si>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</si>
  <si>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</si>
  <si>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</si>
  <si>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</si>
  <si>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</si>
  <si>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</si>
  <si>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</si>
  <si>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</si>
  <si>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</si>
  <si>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</si>
  <si>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</si>
  <si>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</si>
  <si>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</si>
  <si>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</si>
  <si>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</si>
  <si>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</si>
  <si>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</si>
  <si>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</si>
  <si>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</si>
  <si>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</si>
  <si>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</si>
  <si>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</si>
  <si>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</si>
  <si>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</si>
  <si>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</si>
  <si>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</si>
  <si>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</si>
  <si>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</si>
  <si>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</si>
  <si>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</si>
  <si>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</si>
  <si>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</si>
  <si>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</si>
  <si>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</si>
  <si>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</si>
  <si>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</si>
  <si>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</si>
  <si>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</si>
  <si>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</si>
  <si>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</si>
  <si>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</si>
  <si>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</si>
  <si>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</si>
  <si>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</si>
  <si>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</si>
  <si>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</si>
  <si>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</si>
  <si>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</si>
  <si>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</si>
  <si>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</si>
  <si>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</si>
  <si>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</si>
  <si>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</si>
  <si>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</si>
  <si>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</si>
  <si>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</si>
  <si>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</si>
  <si>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</si>
  <si>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</si>
  <si>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</si>
  <si>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</si>
  <si>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</si>
  <si>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</si>
  <si>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</si>
  <si>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</si>
  <si>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</si>
  <si>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</si>
  <si>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</si>
  <si>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</si>
  <si>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</si>
  <si>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</si>
  <si>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</si>
  <si>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</si>
  <si>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</si>
  <si>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</si>
  <si>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</si>
  <si>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</si>
  <si>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</si>
  <si>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</si>
  <si>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</si>
  <si>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</si>
  <si>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</si>
  <si>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</si>
  <si>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</si>
  <si>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</si>
  <si>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</si>
  <si>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</si>
  <si>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</si>
  <si>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</si>
  <si>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</si>
  <si>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</si>
  <si>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</si>
  <si>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</si>
  <si>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</si>
  <si>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</si>
  <si>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</si>
  <si>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</si>
  <si>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</si>
  <si>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</si>
  <si>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</si>
  <si>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</si>
  <si>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</si>
  <si>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</si>
  <si>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</si>
  <si>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</si>
  <si>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</si>
  <si>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</si>
  <si>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</si>
  <si>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</si>
  <si>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</si>
  <si>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</si>
  <si>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</si>
  <si>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</si>
  <si>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</si>
  <si>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</si>
  <si>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</si>
  <si>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</si>
  <si>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</si>
  <si>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</si>
  <si>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</si>
  <si>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</si>
  <si>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</si>
  <si>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</si>
  <si>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</si>
  <si>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</si>
  <si>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</si>
  <si>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</si>
  <si>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</si>
  <si>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</si>
  <si>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</si>
  <si>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</si>
  <si>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</si>
  <si>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</si>
  <si>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</si>
  <si>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</si>
  <si>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</si>
  <si>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</si>
  <si>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</si>
  <si>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</si>
  <si>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</si>
  <si>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</si>
  <si>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</si>
  <si>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</si>
  <si>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</si>
  <si>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</si>
  <si>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</si>
  <si>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</si>
  <si>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</si>
  <si>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</si>
  <si>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</si>
  <si>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</si>
  <si>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</si>
  <si>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</si>
  <si>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</si>
  <si>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</si>
  <si>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</si>
  <si>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</si>
  <si>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</si>
  <si>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</si>
  <si>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</si>
  <si>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</si>
  <si>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</si>
  <si>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</si>
  <si>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</si>
  <si>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</si>
  <si>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</si>
  <si>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</si>
  <si>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</si>
  <si>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</si>
  <si>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</si>
  <si>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</si>
  <si>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</si>
  <si>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</si>
  <si>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</si>
  <si>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</si>
  <si>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</si>
  <si>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</si>
  <si>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</si>
  <si>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</si>
  <si>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</si>
  <si>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</si>
  <si>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</si>
  <si>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</si>
  <si>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</si>
  <si>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</si>
  <si>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</si>
  <si>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</si>
  <si>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</si>
  <si>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</si>
  <si>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</si>
  <si>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</si>
  <si>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</si>
  <si>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</si>
  <si>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</si>
  <si>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</si>
  <si>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</si>
  <si>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</si>
  <si>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</si>
  <si>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</si>
  <si>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</si>
  <si>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</si>
  <si>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</si>
  <si>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</si>
  <si>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</si>
  <si>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</si>
  <si>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</si>
  <si>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</si>
  <si>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</si>
  <si>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</si>
  <si>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</si>
  <si>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</si>
  <si>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</si>
  <si>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</si>
  <si>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</si>
  <si>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</si>
  <si>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</si>
  <si>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</si>
  <si>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</si>
  <si>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</si>
  <si>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</si>
  <si>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</si>
  <si>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</si>
  <si>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</si>
  <si>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</si>
  <si>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</si>
  <si>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</si>
  <si>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</si>
  <si>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</si>
  <si>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</si>
  <si>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</si>
  <si>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</si>
  <si>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</si>
  <si>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</si>
  <si>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</si>
  <si>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</si>
  <si>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</si>
  <si>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</si>
  <si>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</si>
  <si>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</si>
  <si>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</si>
  <si>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</si>
  <si>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</si>
  <si>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</si>
  <si>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</si>
  <si>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</si>
  <si>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</si>
  <si>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</si>
  <si>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</si>
  <si>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</si>
  <si>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</si>
  <si>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</si>
  <si>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</si>
  <si>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</si>
  <si>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</si>
  <si>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</si>
  <si>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</si>
  <si>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</si>
  <si>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</si>
  <si>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</si>
  <si>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</si>
  <si>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</si>
  <si>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</si>
  <si>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</si>
  <si>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</si>
  <si>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</si>
  <si>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</si>
  <si>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</si>
  <si>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</si>
  <si>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</si>
  <si>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</si>
  <si>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</si>
  <si>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</si>
  <si>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</si>
  <si>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</si>
  <si>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</si>
  <si>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</si>
  <si>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</si>
  <si>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</si>
  <si>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</si>
  <si>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</si>
  <si>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</si>
  <si>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</si>
  <si>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</si>
  <si>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</si>
  <si>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</si>
  <si>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</si>
  <si>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</si>
  <si>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</si>
  <si>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</si>
  <si>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</si>
  <si>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</si>
  <si>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</si>
  <si>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</si>
  <si>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</si>
  <si>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</si>
  <si>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</si>
  <si>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</si>
  <si>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</si>
  <si>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</si>
  <si>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</si>
  <si>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</si>
  <si>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</si>
  <si>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</si>
  <si>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</si>
  <si>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</si>
  <si>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</si>
  <si>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</si>
  <si>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</si>
  <si>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</si>
  <si>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</si>
  <si>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</si>
  <si>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</si>
  <si>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</si>
  <si>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</si>
  <si>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</si>
  <si>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</si>
  <si>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</si>
  <si>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</si>
  <si>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</si>
  <si>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</si>
  <si>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</si>
  <si>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</si>
  <si>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</si>
  <si>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</si>
  <si>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</si>
  <si>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</si>
  <si>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</si>
  <si>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</si>
  <si>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</si>
  <si>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</si>
  <si>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</si>
  <si>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</si>
  <si>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</si>
  <si>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</si>
  <si>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</si>
  <si>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</si>
  <si>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</si>
  <si>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</si>
  <si>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</si>
  <si>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</si>
  <si>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</si>
  <si>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</si>
  <si>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</si>
  <si>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</si>
  <si>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</si>
  <si>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</si>
  <si>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</si>
  <si>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</si>
  <si>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</si>
  <si>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</si>
  <si>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</si>
  <si>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</si>
  <si>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</si>
  <si>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</si>
  <si>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</si>
  <si>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</si>
  <si>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</si>
  <si>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</si>
  <si>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</si>
  <si>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</si>
  <si>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</si>
  <si>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</si>
  <si>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</si>
  <si>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</si>
  <si>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</si>
  <si>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</si>
  <si>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</si>
  <si>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</si>
  <si>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</si>
  <si>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</si>
  <si>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</si>
  <si>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</si>
  <si>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</si>
  <si>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</si>
  <si>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</si>
  <si>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</si>
  <si>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</si>
  <si>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</si>
  <si>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</si>
  <si>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</si>
  <si>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</si>
  <si>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</si>
  <si>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</si>
  <si>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</si>
  <si>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</si>
  <si>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</si>
  <si>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</si>
  <si>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</si>
  <si>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</si>
  <si>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</si>
  <si>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</si>
  <si>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</si>
  <si>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</si>
  <si>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</si>
  <si>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</si>
  <si>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</si>
  <si>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</si>
  <si>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</si>
  <si>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</si>
  <si>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</si>
  <si>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</si>
  <si>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</si>
  <si>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</si>
  <si>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</si>
  <si>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</si>
  <si>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</si>
  <si>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</si>
  <si>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</si>
  <si>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</si>
  <si>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</si>
  <si>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</si>
  <si>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</si>
  <si>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</si>
  <si>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</si>
  <si>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</si>
  <si>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</si>
  <si>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</si>
  <si>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</si>
  <si>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</si>
  <si>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</si>
  <si>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</si>
  <si>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</si>
  <si>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</si>
  <si>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</si>
  <si>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</si>
  <si>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</si>
  <si>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</si>
  <si>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</si>
  <si>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</si>
  <si>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</si>
  <si>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</si>
  <si>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</si>
  <si>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</si>
  <si>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</si>
  <si>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</si>
  <si>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</si>
  <si>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</si>
  <si>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</si>
  <si>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</si>
  <si>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</si>
  <si>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</si>
  <si>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</si>
  <si>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</si>
  <si>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</si>
  <si>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</si>
  <si>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</si>
  <si>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</si>
  <si>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</si>
  <si>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</si>
  <si>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</si>
  <si>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</si>
  <si>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</si>
  <si>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</si>
  <si>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</si>
  <si>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</si>
  <si>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</si>
  <si>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</si>
  <si>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</si>
  <si>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</si>
  <si>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</si>
  <si>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</si>
  <si>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</si>
  <si>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</si>
  <si>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</si>
  <si>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</si>
  <si>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</si>
  <si>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</si>
  <si>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</si>
  <si>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</si>
  <si>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</si>
  <si>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</si>
  <si>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</si>
  <si>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</si>
  <si>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</si>
  <si>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</si>
  <si>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</si>
  <si>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</si>
  <si>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</si>
  <si>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</si>
  <si>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</si>
  <si>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</si>
  <si>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</si>
  <si>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</si>
  <si>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</si>
  <si>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</si>
  <si>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</si>
  <si>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</si>
  <si>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</si>
  <si>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</si>
  <si>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</si>
  <si>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</si>
  <si>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</si>
  <si>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</si>
  <si>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</si>
  <si>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</si>
  <si>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</si>
  <si>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</si>
  <si>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</si>
  <si>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</si>
  <si>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</si>
  <si>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</si>
  <si>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</si>
  <si>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</si>
  <si>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</si>
  <si>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</si>
  <si>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</si>
  <si>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</si>
  <si>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</si>
  <si>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</si>
  <si>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</si>
  <si>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</si>
  <si>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</si>
  <si>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</si>
  <si>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</si>
  <si>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</si>
  <si>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</si>
  <si>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</si>
  <si>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</si>
  <si>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</si>
  <si>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</si>
  <si>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</si>
  <si>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</si>
  <si>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</si>
  <si>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</si>
  <si>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</si>
  <si>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</si>
  <si>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</si>
  <si>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</si>
  <si>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</si>
  <si>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</si>
  <si>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</si>
  <si>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</si>
  <si>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</si>
  <si>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</si>
  <si>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</si>
  <si>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</si>
  <si>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</si>
  <si>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</si>
  <si>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</si>
  <si>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</si>
  <si>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</si>
  <si>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</si>
  <si>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</si>
  <si>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</si>
  <si>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</si>
  <si>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</si>
  <si>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</si>
  <si>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</si>
  <si>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</si>
  <si>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</si>
  <si>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</si>
  <si>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</si>
  <si>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</si>
  <si>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</si>
  <si>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</si>
  <si>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</si>
  <si>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</si>
  <si>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</si>
  <si>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</si>
  <si>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</si>
  <si>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</si>
  <si>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</si>
  <si>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</si>
  <si>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</si>
  <si>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</si>
  <si>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</si>
  <si>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</si>
  <si>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</si>
  <si>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</si>
  <si>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</si>
  <si>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</si>
  <si>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</si>
  <si>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</si>
  <si>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</si>
  <si>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</si>
  <si>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</si>
  <si>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</si>
  <si>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</si>
  <si>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</si>
  <si>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</si>
  <si>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</si>
  <si>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</si>
  <si>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</si>
  <si>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</si>
  <si>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</si>
  <si>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</si>
  <si>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</si>
  <si>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</si>
  <si>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</si>
  <si>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</si>
  <si>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</si>
  <si>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</si>
  <si>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</si>
  <si>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</si>
  <si>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</si>
  <si>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</si>
  <si>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</si>
  <si>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</si>
  <si>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</si>
  <si>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</si>
  <si>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</si>
  <si>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</si>
  <si>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</si>
  <si>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</si>
  <si>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</si>
  <si>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</si>
  <si>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</si>
  <si>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</si>
  <si>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</si>
  <si>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</si>
  <si>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</si>
  <si>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</si>
  <si>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</si>
  <si>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</si>
  <si>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</si>
  <si>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</si>
  <si>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</si>
  <si>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</si>
  <si>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</si>
  <si>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</si>
  <si>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</si>
  <si>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</si>
  <si>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</si>
  <si>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</si>
  <si>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</si>
  <si>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</si>
  <si>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</si>
  <si>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</si>
  <si>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</si>
  <si>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</si>
  <si>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</si>
  <si>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</si>
  <si>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</si>
  <si>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</si>
  <si>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</si>
  <si>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</si>
  <si>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</si>
  <si>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</si>
  <si>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</si>
  <si>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</si>
  <si>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</si>
  <si>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</si>
  <si>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</si>
  <si>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</si>
  <si>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</si>
  <si>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</si>
  <si>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</si>
  <si>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</si>
  <si>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</si>
  <si>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</si>
  <si>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</si>
  <si>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</si>
  <si>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</si>
  <si>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</si>
  <si>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</si>
  <si>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</si>
  <si>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</si>
  <si>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</si>
  <si>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</si>
  <si>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</si>
  <si>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</si>
  <si>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</si>
  <si>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</si>
  <si>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</si>
  <si>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</si>
  <si>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</si>
  <si>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</si>
  <si>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</si>
  <si>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</si>
  <si>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</si>
  <si>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</si>
  <si>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</si>
  <si>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</si>
  <si>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</si>
  <si>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</si>
  <si>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</si>
  <si>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</si>
  <si>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</si>
  <si>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</si>
  <si>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</si>
  <si>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</si>
  <si>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</si>
  <si>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</si>
  <si>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</si>
  <si>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</si>
  <si>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</si>
  <si>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</si>
  <si>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</si>
  <si>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</si>
  <si>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</si>
  <si>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</si>
  <si>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</si>
  <si>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</si>
  <si>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</si>
  <si>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</si>
  <si>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</si>
  <si>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</si>
  <si>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</si>
  <si>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</si>
  <si>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</si>
  <si>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</si>
  <si>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</si>
  <si>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</si>
  <si>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</si>
  <si>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</si>
  <si>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</si>
  <si>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</si>
  <si>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</si>
  <si>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</si>
  <si>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</si>
  <si>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</si>
  <si>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</si>
  <si>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</si>
  <si>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</si>
  <si>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</si>
  <si>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</si>
  <si>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</si>
  <si>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</si>
  <si>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</si>
  <si>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</si>
  <si>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</si>
  <si>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</si>
  <si>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</si>
  <si>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</si>
  <si>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</si>
  <si>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</si>
  <si>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</si>
  <si>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</si>
  <si>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</si>
  <si>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</si>
  <si>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</si>
  <si>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</si>
  <si>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</si>
  <si>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</si>
  <si>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</si>
  <si>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</si>
  <si>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</si>
  <si>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</si>
  <si>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</si>
  <si>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</si>
  <si>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</si>
  <si>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</si>
  <si>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</si>
  <si>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</si>
  <si>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</si>
  <si>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</si>
  <si>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</si>
  <si>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</si>
  <si>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</si>
  <si>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</si>
  <si>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</si>
  <si>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</si>
  <si>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</si>
  <si>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</si>
  <si>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</si>
  <si>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</si>
  <si>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</si>
  <si>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</si>
  <si>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</si>
  <si>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</si>
  <si>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</si>
  <si>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</si>
  <si>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</si>
  <si>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</si>
  <si>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</si>
  <si>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</si>
  <si>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</si>
  <si>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</si>
  <si>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</si>
  <si>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</si>
  <si>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</si>
  <si>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</si>
  <si>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</si>
  <si>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</si>
  <si>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</si>
  <si>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</si>
  <si>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</si>
  <si>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</si>
  <si>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</si>
  <si>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</si>
  <si>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</si>
  <si>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</si>
  <si>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</si>
  <si>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</si>
  <si>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</si>
  <si>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</si>
  <si>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</si>
  <si>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</si>
  <si>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</si>
  <si>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</si>
  <si>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</si>
  <si>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</si>
  <si>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</si>
  <si>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</si>
  <si>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</si>
  <si>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</si>
  <si>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</si>
  <si>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</si>
  <si>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</si>
  <si>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</si>
  <si>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</si>
  <si>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</si>
  <si>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</si>
  <si>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</si>
  <si>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</si>
  <si>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</si>
  <si>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</si>
  <si>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</si>
  <si>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</si>
  <si>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</si>
  <si>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</si>
  <si>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</si>
  <si>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</si>
  <si>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</si>
  <si>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</si>
  <si>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</si>
  <si>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</si>
  <si>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</si>
  <si>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</si>
  <si>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</si>
  <si>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</si>
  <si>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</si>
  <si>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</si>
  <si>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</si>
  <si>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</si>
  <si>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</si>
  <si>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</si>
  <si>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</si>
  <si>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</si>
  <si>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</si>
  <si>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</si>
  <si>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</si>
  <si>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</si>
  <si>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</si>
  <si>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</si>
  <si>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</si>
  <si>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</si>
  <si>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</si>
  <si>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</si>
  <si>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</si>
  <si>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</si>
  <si>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</si>
  <si>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</si>
  <si>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</si>
  <si>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</si>
  <si>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</si>
  <si>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</si>
  <si>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</si>
  <si>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</si>
  <si>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</si>
  <si>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</si>
  <si>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</si>
  <si>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</si>
  <si>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</si>
  <si>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</si>
  <si>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</si>
  <si>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</si>
  <si>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</si>
  <si>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</si>
  <si>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</si>
  <si>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</si>
  <si>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</si>
  <si>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</si>
  <si>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</si>
  <si>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</si>
  <si>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</si>
  <si>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</si>
  <si>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</si>
  <si>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</si>
  <si>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</si>
  <si>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</si>
  <si>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</si>
  <si>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</si>
  <si>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</si>
  <si>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</si>
  <si>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</si>
  <si>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</si>
  <si>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</si>
  <si>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</si>
  <si>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</si>
  <si>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</si>
  <si>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</si>
  <si>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</si>
  <si>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</si>
  <si>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</si>
  <si>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</si>
  <si>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</si>
  <si>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</si>
  <si>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</si>
  <si>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</si>
  <si>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</si>
  <si>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</si>
  <si>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</si>
  <si>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</si>
  <si>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</si>
  <si>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</si>
  <si>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</si>
  <si>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</si>
  <si>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</si>
  <si>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</si>
  <si>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</si>
  <si>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</si>
  <si>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</si>
  <si>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</si>
  <si>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</si>
  <si>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</si>
  <si>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</si>
  <si>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</si>
  <si>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</si>
  <si>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</si>
  <si>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</si>
  <si>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</si>
  <si>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</si>
  <si>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</si>
  <si>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</si>
  <si>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</si>
  <si>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</si>
  <si>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</si>
  <si>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</si>
  <si>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</si>
  <si>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</si>
  <si>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</si>
  <si>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</si>
  <si>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</si>
  <si>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</si>
  <si>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</si>
  <si>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</si>
  <si>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</si>
  <si>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</si>
  <si>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</si>
  <si>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</si>
  <si>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</si>
  <si>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</si>
  <si>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</si>
  <si>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</si>
  <si>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</si>
  <si>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</si>
  <si>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</si>
  <si>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</si>
  <si>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</si>
  <si>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</si>
  <si>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</si>
  <si>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</si>
  <si>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</si>
  <si>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</si>
  <si>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</si>
  <si>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</si>
  <si>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</si>
  <si>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</si>
  <si>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</si>
  <si>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</si>
  <si>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</si>
  <si>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</si>
  <si>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</si>
  <si>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</si>
  <si>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</si>
  <si>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</si>
  <si>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</si>
  <si>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</si>
  <si>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</si>
  <si>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</si>
  <si>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</si>
  <si>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</si>
  <si>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</si>
  <si>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</si>
  <si>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</si>
  <si>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</si>
  <si>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</si>
  <si>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</si>
  <si>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</si>
  <si>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</si>
  <si>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</si>
  <si>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</si>
  <si>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</si>
  <si>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</si>
  <si>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</si>
  <si>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</si>
  <si>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</si>
  <si>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</si>
  <si>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</si>
  <si>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</si>
  <si>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</si>
  <si>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</si>
  <si>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</si>
  <si>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</si>
  <si>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</si>
  <si>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</si>
  <si>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</si>
  <si>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</si>
  <si>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</si>
  <si>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</si>
  <si>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</si>
  <si>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</si>
  <si>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</si>
  <si>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</si>
  <si>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</si>
  <si>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</si>
  <si>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</si>
  <si>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</si>
  <si>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</si>
  <si>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</si>
  <si>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</si>
  <si>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</si>
  <si>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</si>
  <si>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</si>
  <si>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</si>
  <si>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</si>
  <si>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</si>
  <si>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</si>
  <si>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</si>
  <si>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</si>
  <si>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</si>
  <si>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</si>
  <si>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</si>
  <si>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</si>
  <si>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</si>
  <si>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</si>
  <si>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</si>
  <si>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</si>
  <si>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</si>
  <si>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</si>
  <si>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</si>
  <si>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</si>
  <si>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</si>
  <si>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</si>
  <si>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</si>
  <si>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</si>
  <si>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</si>
  <si>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</si>
  <si>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</si>
  <si>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</si>
  <si>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</si>
  <si>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</si>
  <si>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</si>
  <si>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</si>
  <si>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</si>
  <si>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</si>
  <si>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</si>
  <si>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</si>
  <si>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</si>
  <si>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</si>
  <si>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</si>
  <si>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</si>
  <si>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</si>
  <si>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</si>
  <si>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</si>
  <si>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</si>
  <si>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</si>
  <si>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</si>
  <si>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</si>
  <si>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</si>
  <si>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</si>
  <si>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</si>
  <si>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</si>
  <si>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</si>
  <si>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</si>
  <si>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</si>
  <si>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</si>
  <si>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</si>
  <si>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</si>
  <si>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</si>
  <si>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</si>
  <si>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</si>
  <si>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</si>
  <si>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</si>
  <si>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</si>
  <si>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</si>
  <si>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</si>
  <si>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</si>
  <si>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</si>
  <si>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</si>
  <si>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</si>
  <si>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</si>
  <si>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</si>
  <si>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</si>
  <si>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</si>
  <si>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</si>
  <si>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</si>
  <si>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</si>
  <si>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</si>
  <si>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</si>
  <si>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</si>
  <si>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</si>
  <si>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</si>
  <si>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</si>
  <si>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</si>
  <si>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</si>
  <si>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</si>
  <si>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</si>
  <si>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</si>
  <si>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</si>
  <si>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</si>
  <si>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</si>
  <si>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</si>
  <si>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</si>
  <si>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</si>
  <si>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</si>
  <si>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</si>
  <si>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</si>
  <si>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</si>
  <si>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</si>
  <si>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</si>
  <si>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</si>
  <si>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</si>
  <si>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</si>
  <si>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</si>
  <si>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</si>
  <si>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</si>
  <si>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</si>
  <si>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</si>
  <si>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</si>
  <si>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</si>
  <si>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</si>
  <si>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</si>
  <si>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</si>
  <si>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</si>
  <si>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</si>
  <si>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</si>
  <si>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</si>
  <si>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</si>
  <si>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</si>
  <si>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</si>
  <si>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</si>
  <si>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</si>
  <si>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</si>
  <si>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</si>
  <si>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</si>
  <si>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</si>
  <si>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</si>
  <si>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</si>
  <si>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</si>
  <si>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</si>
  <si>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</si>
  <si>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</si>
  <si>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</si>
  <si>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</si>
  <si>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</si>
  <si>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</si>
  <si>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</si>
  <si>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</si>
  <si>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</si>
  <si>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</si>
  <si>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</si>
  <si>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</si>
  <si>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</si>
  <si>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</si>
  <si>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</si>
  <si>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</si>
  <si>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</si>
  <si>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</si>
  <si>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</si>
  <si>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</si>
  <si>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</si>
  <si>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</si>
  <si>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</si>
  <si>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</si>
  <si>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</si>
  <si>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</si>
  <si>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</si>
  <si>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</si>
  <si>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</si>
  <si>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</si>
  <si>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</si>
  <si>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</si>
  <si>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</si>
  <si>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</si>
  <si>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</si>
  <si>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</si>
  <si>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</si>
  <si>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</si>
  <si>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</si>
  <si>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</si>
  <si>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</si>
  <si>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</si>
  <si>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</si>
  <si>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</si>
  <si>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</si>
  <si>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</si>
  <si>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</si>
  <si>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</si>
  <si>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</si>
  <si>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</si>
  <si>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</si>
  <si>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</si>
  <si>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</si>
  <si>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</si>
  <si>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</si>
  <si>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</si>
  <si>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</si>
  <si>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</si>
  <si>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</si>
  <si>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</si>
  <si>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</si>
  <si>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</si>
  <si>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</si>
  <si>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</si>
  <si>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</si>
  <si>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</si>
  <si>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</si>
  <si>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</si>
  <si>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</si>
  <si>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</si>
  <si>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</si>
  <si>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</si>
  <si>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</si>
  <si>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</si>
  <si>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</si>
  <si>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</si>
  <si>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</si>
  <si>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</si>
  <si>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</si>
  <si>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</si>
  <si>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</si>
  <si>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</si>
  <si>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</si>
  <si>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</si>
  <si>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</si>
  <si>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</si>
  <si>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</si>
  <si>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</si>
  <si>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</si>
  <si>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</si>
  <si>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</si>
  <si>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</si>
  <si>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</si>
  <si>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</si>
  <si>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</si>
  <si>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</si>
  <si>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</si>
  <si>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</si>
  <si>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</si>
  <si>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</si>
  <si>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</si>
  <si>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</si>
  <si>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</si>
  <si>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</si>
  <si>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</si>
  <si>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</si>
  <si>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</si>
  <si>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</si>
  <si>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</si>
  <si>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</si>
  <si>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</si>
  <si>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</si>
  <si>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</si>
  <si>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</si>
  <si>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</si>
  <si>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</si>
  <si>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</si>
  <si>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</si>
  <si>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</si>
  <si>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</si>
  <si>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</si>
  <si>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</si>
  <si>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</si>
  <si>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</si>
  <si>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</si>
  <si>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</si>
  <si>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</si>
  <si>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</si>
  <si>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</si>
  <si>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</si>
  <si>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</si>
  <si>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</si>
  <si>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</si>
  <si>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</si>
  <si>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</si>
  <si>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</si>
  <si>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</si>
  <si>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</si>
  <si>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</si>
  <si>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</si>
  <si>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</si>
  <si>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</si>
  <si>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</si>
  <si>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</si>
  <si>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</si>
  <si>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</si>
  <si>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</si>
  <si>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</si>
  <si>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</si>
  <si>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</si>
  <si>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</si>
  <si>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</si>
  <si>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</si>
  <si>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</si>
  <si>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</si>
  <si>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</si>
  <si>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</si>
  <si>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</si>
  <si>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</si>
  <si>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</si>
  <si>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</si>
  <si>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</si>
  <si>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</si>
  <si>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</si>
  <si>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</si>
  <si>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</si>
  <si>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</si>
  <si>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</si>
  <si>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</si>
  <si>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</si>
  <si>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</si>
  <si>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</si>
  <si>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</si>
  <si>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</si>
  <si>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</si>
  <si>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</si>
  <si>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</si>
  <si>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</si>
  <si>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</si>
  <si>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</si>
  <si>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</si>
  <si>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</si>
  <si>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</si>
  <si>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</si>
  <si>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</si>
  <si>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</si>
  <si>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</si>
  <si>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</si>
  <si>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</si>
  <si>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</si>
  <si>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</si>
  <si>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</si>
  <si>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</si>
  <si>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</si>
  <si>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</si>
  <si>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</si>
  <si>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</si>
  <si>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</si>
  <si>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</si>
  <si>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</si>
  <si>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</si>
  <si>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</si>
  <si>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</si>
  <si>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</si>
  <si>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</si>
  <si>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</si>
  <si>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</si>
  <si>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</si>
  <si>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</si>
  <si>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</si>
  <si>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</si>
  <si>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</si>
  <si>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</si>
  <si>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</si>
  <si>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</si>
  <si>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</si>
  <si>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</si>
  <si>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</si>
  <si>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</si>
  <si>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</si>
  <si>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</si>
  <si>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</si>
  <si>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</si>
  <si>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</si>
  <si>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</si>
  <si>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</si>
  <si>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</si>
  <si>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</si>
  <si>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</si>
  <si>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</si>
  <si>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</si>
  <si>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</si>
  <si>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</si>
  <si>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</si>
  <si>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</si>
  <si>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</si>
  <si>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</si>
  <si>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</si>
  <si>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</si>
  <si>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</si>
  <si>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</si>
  <si>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</si>
  <si>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</si>
  <si>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</si>
  <si>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</si>
  <si>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</si>
  <si>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</si>
  <si>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</si>
  <si>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</si>
  <si>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</si>
  <si>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</si>
  <si>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</si>
  <si>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</si>
  <si>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</si>
  <si>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</si>
  <si>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</si>
  <si>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</si>
  <si>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</si>
  <si>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</si>
  <si>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</si>
  <si>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</si>
  <si>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</si>
  <si>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</si>
  <si>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</si>
  <si>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</si>
  <si>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</si>
  <si>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</si>
  <si>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</si>
  <si>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</si>
  <si>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</si>
  <si>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</si>
  <si>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</si>
  <si>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</si>
  <si>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</si>
  <si>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</si>
  <si>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</si>
  <si>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</si>
  <si>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</si>
  <si>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</si>
  <si>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</si>
  <si>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</si>
  <si>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</si>
  <si>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</si>
  <si>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</si>
  <si>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</si>
  <si>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</si>
  <si>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</si>
  <si>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</si>
  <si>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</si>
  <si>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</si>
  <si>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</si>
  <si>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</si>
  <si>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</si>
  <si>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</si>
  <si>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</si>
  <si>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</si>
  <si>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</si>
  <si>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</si>
  <si>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</si>
  <si>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</si>
  <si>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</si>
  <si>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</si>
  <si>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</si>
  <si>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</si>
  <si>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</si>
  <si>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</si>
  <si>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</si>
  <si>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</si>
  <si>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</si>
  <si>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</si>
  <si>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</si>
  <si>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</si>
  <si>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</si>
  <si>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</si>
  <si>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</si>
  <si>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</si>
  <si>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</si>
  <si>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</si>
  <si>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</si>
  <si>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</si>
  <si>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</si>
  <si>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</si>
  <si>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</si>
  <si>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</si>
  <si>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</si>
  <si>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</si>
  <si>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</si>
  <si>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</si>
  <si>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</si>
  <si>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</si>
  <si>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</si>
  <si>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</si>
  <si>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</si>
  <si>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</si>
  <si>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</si>
  <si>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</si>
  <si>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</si>
  <si>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</si>
  <si>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</si>
  <si>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</si>
  <si>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</si>
  <si>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</si>
  <si>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</si>
  <si>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</si>
  <si>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</si>
  <si>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</si>
  <si>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</si>
  <si>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</si>
  <si>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</si>
  <si>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</si>
  <si>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</si>
  <si>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</si>
  <si>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</si>
  <si>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</si>
  <si>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</si>
  <si>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</si>
  <si>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</si>
  <si>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</si>
  <si>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</si>
  <si>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</si>
  <si>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</si>
  <si>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</si>
  <si>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</si>
  <si>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</si>
  <si>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</si>
  <si>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</si>
  <si>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</si>
  <si>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</si>
  <si>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</si>
  <si>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</si>
  <si>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</si>
  <si>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</si>
  <si>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</si>
  <si>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</si>
  <si>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</si>
  <si>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</si>
  <si>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</si>
  <si>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</si>
  <si>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</si>
  <si>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</si>
  <si>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</si>
  <si>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</si>
  <si>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</si>
  <si>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</si>
  <si>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</si>
  <si>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</si>
  <si>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</si>
  <si>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</si>
  <si>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</si>
  <si>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</si>
  <si>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</si>
  <si>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</si>
  <si>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</si>
  <si>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</si>
  <si>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</si>
  <si>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</si>
  <si>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</si>
  <si>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</si>
  <si>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</si>
  <si>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</si>
  <si>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</si>
  <si>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</si>
  <si>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</si>
  <si>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</si>
  <si>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</si>
  <si>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</si>
  <si>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</si>
  <si>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</si>
  <si>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</si>
  <si>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</si>
  <si>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</si>
  <si>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</si>
  <si>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</si>
  <si>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</si>
  <si>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</si>
  <si>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</si>
  <si>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</si>
  <si>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</si>
  <si>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</si>
  <si>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</si>
  <si>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</si>
  <si>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</si>
  <si>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</si>
  <si>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</si>
  <si>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</si>
  <si>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</si>
  <si>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</si>
  <si>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</si>
  <si>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</si>
  <si>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</si>
  <si>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</si>
  <si>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</si>
  <si>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</si>
  <si>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</si>
  <si>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</si>
  <si>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</si>
  <si>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</si>
  <si>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</si>
  <si>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</si>
  <si>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</si>
  <si>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</si>
  <si>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</si>
  <si>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</si>
  <si>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</si>
  <si>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</si>
  <si>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</si>
  <si>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</si>
  <si>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</si>
  <si>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</si>
  <si>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</si>
  <si>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</si>
  <si>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</si>
  <si>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</si>
  <si>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</si>
  <si>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</si>
  <si>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</si>
  <si>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</si>
  <si>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</si>
  <si>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</si>
  <si>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</si>
  <si>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</si>
  <si>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</si>
  <si>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</si>
  <si>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</si>
  <si>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</si>
  <si>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</si>
  <si>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</si>
  <si>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</si>
  <si>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</si>
  <si>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</si>
  <si>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</si>
  <si>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</si>
  <si>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</si>
  <si>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</si>
  <si>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</si>
  <si>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</si>
  <si>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</si>
  <si>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</si>
  <si>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</si>
  <si>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</si>
  <si>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</si>
  <si>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</si>
  <si>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</si>
  <si>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</si>
  <si>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</si>
  <si>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</si>
  <si>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</si>
  <si>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</si>
  <si>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</si>
  <si>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</si>
  <si>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</si>
  <si>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</si>
  <si>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</si>
  <si>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</si>
  <si>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</si>
  <si>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</si>
  <si>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</si>
  <si>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</si>
  <si>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</si>
  <si>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</si>
  <si>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</si>
  <si>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</si>
  <si>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</si>
  <si>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</si>
  <si>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</si>
  <si>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</si>
  <si>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</si>
  <si>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</si>
  <si>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</si>
  <si>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</si>
  <si>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</si>
  <si>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</si>
  <si>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</si>
  <si>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</si>
  <si>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</si>
  <si>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</si>
  <si>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</si>
  <si>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</si>
  <si>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</si>
  <si>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</si>
  <si>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</si>
  <si>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</si>
  <si>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</si>
  <si>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</si>
  <si>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</si>
  <si>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</si>
  <si>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</si>
  <si>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</si>
  <si>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</si>
  <si>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</si>
  <si>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</si>
  <si>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</si>
  <si>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</si>
  <si>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</si>
  <si>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</si>
  <si>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</si>
  <si>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</si>
  <si>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</si>
  <si>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</si>
  <si>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</si>
  <si>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</si>
  <si>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</si>
  <si>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</si>
  <si>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</si>
  <si>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</si>
  <si>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</si>
  <si>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</si>
  <si>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</si>
  <si>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</si>
  <si>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</si>
  <si>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</si>
  <si>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</si>
  <si>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</si>
  <si>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</si>
  <si>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</si>
  <si>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</si>
  <si>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</si>
  <si>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</si>
  <si>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</si>
  <si>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</si>
  <si>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</si>
  <si>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</si>
  <si>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</si>
  <si>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</si>
  <si>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</si>
  <si>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</si>
  <si>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</si>
  <si>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</si>
  <si>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</si>
  <si>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</si>
  <si>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</si>
  <si>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</si>
  <si>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</si>
  <si>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</si>
  <si>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</si>
  <si>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</si>
  <si>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</si>
  <si>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</si>
  <si>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</si>
  <si>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</si>
  <si>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</si>
  <si>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</si>
  <si>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</si>
  <si>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</si>
  <si>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</si>
  <si>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</si>
  <si>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</si>
  <si>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</si>
  <si>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</si>
  <si>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</si>
  <si>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</si>
  <si>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</si>
  <si>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</si>
  <si>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</si>
  <si>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</si>
  <si>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</si>
  <si>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</si>
  <si>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</si>
  <si>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</si>
  <si>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</si>
  <si>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</si>
  <si>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</si>
  <si>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</si>
  <si>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</si>
  <si>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</si>
  <si>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</si>
  <si>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</si>
  <si>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</si>
  <si>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</si>
  <si>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</si>
  <si>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</si>
  <si>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</si>
  <si>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</si>
  <si>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</si>
  <si>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</si>
  <si>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</si>
  <si>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</si>
  <si>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</si>
  <si>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</si>
  <si>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</si>
  <si>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</si>
  <si>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</si>
  <si>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</si>
  <si>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</si>
  <si>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</si>
  <si>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</si>
  <si>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</si>
  <si>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</si>
  <si>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</si>
  <si>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</si>
  <si>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</si>
  <si>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</si>
  <si>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</si>
  <si>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</si>
  <si>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</si>
  <si>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</si>
  <si>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</si>
  <si>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</si>
  <si>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</si>
  <si>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</si>
  <si>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</si>
  <si>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</si>
  <si>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</si>
  <si>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</si>
  <si>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</si>
  <si>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</si>
  <si>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</si>
  <si>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</si>
  <si>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</si>
  <si>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</si>
  <si>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</si>
  <si>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</si>
  <si>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</si>
  <si>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</si>
  <si>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</si>
  <si>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</si>
  <si>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</si>
  <si>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</si>
  <si>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</si>
  <si>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</si>
  <si>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</si>
  <si>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</si>
  <si>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</si>
  <si>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</si>
  <si>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</si>
  <si>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</si>
  <si>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</si>
  <si>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</si>
  <si>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</si>
  <si>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</si>
  <si>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</si>
  <si>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</si>
  <si>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</si>
  <si>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</si>
  <si>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</si>
  <si>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</si>
  <si>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</si>
  <si>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</si>
  <si>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</si>
  <si>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</si>
  <si>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</si>
  <si>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</si>
  <si>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</si>
  <si>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</si>
  <si>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</si>
  <si>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</si>
  <si>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</si>
  <si>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</si>
  <si>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</si>
  <si>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</si>
  <si>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</si>
  <si>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</si>
  <si>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</si>
  <si>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</si>
  <si>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</si>
  <si>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</si>
  <si>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</si>
  <si>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</si>
  <si>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</si>
  <si>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</si>
  <si>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</si>
  <si>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</si>
  <si>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</si>
  <si>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</si>
  <si>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</si>
  <si>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</si>
  <si>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</si>
  <si>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</si>
  <si>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</si>
  <si>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</si>
  <si>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</si>
  <si>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</si>
  <si>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</si>
  <si>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</si>
  <si>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</si>
  <si>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</si>
  <si>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</si>
  <si>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</si>
  <si>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</si>
  <si>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</si>
  <si>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</si>
  <si>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</si>
  <si>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</si>
  <si>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</si>
  <si>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</si>
  <si>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</si>
  <si>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</si>
  <si>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</si>
  <si>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</si>
  <si>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</si>
  <si>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</si>
  <si>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</si>
  <si>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</si>
  <si>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</si>
  <si>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</si>
  <si>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</si>
  <si>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</si>
  <si>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</si>
  <si>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</si>
  <si>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</si>
  <si>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</si>
  <si>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</si>
  <si>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</si>
  <si>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</si>
  <si>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</si>
  <si>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</si>
  <si>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</si>
  <si>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</si>
  <si>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</si>
  <si>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</si>
  <si>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</si>
  <si>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</si>
  <si>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</si>
  <si>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</si>
  <si>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</si>
  <si>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</si>
  <si>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</si>
  <si>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</si>
  <si>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</si>
  <si>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</si>
  <si>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</si>
  <si>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</si>
  <si>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</si>
  <si>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</si>
  <si>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</si>
  <si>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</si>
  <si>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</si>
  <si>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</si>
  <si>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</si>
  <si>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</si>
  <si>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</si>
  <si>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</si>
  <si>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</si>
  <si>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</si>
  <si>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</si>
  <si>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</si>
  <si>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</si>
  <si>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</si>
  <si>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</si>
  <si>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</si>
  <si>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</si>
  <si>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</si>
  <si>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</si>
  <si>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</si>
  <si>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</si>
  <si>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</si>
  <si>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</si>
  <si>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</si>
  <si>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</si>
  <si>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</si>
  <si>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</si>
  <si>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</si>
  <si>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</si>
  <si>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</si>
  <si>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</si>
  <si>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</si>
  <si>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</si>
  <si>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</si>
  <si>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</si>
  <si>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</si>
  <si>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</si>
  <si>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</si>
  <si>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</si>
  <si>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</si>
  <si>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</si>
  <si>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</si>
  <si>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</si>
  <si>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</si>
  <si>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</si>
  <si>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</si>
  <si>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</si>
  <si>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</si>
  <si>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</si>
  <si>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</si>
  <si>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</si>
  <si>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</si>
  <si>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</si>
  <si>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</si>
  <si>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</si>
  <si>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</si>
  <si>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</si>
  <si>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</si>
  <si>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</si>
  <si>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</si>
  <si>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</si>
  <si>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</si>
  <si>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</si>
  <si>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</si>
  <si>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</si>
  <si>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</si>
  <si>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</si>
  <si>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</si>
  <si>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</si>
  <si>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</si>
  <si>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</si>
  <si>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</si>
  <si>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</si>
  <si>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</si>
  <si>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</si>
  <si>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</si>
  <si>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</si>
  <si>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</si>
  <si>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</si>
  <si>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</si>
  <si>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</si>
  <si>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</si>
  <si>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</si>
  <si>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</si>
  <si>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</si>
  <si>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</si>
  <si>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</si>
  <si>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</si>
  <si>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</si>
  <si>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</si>
  <si>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</si>
  <si>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</si>
  <si>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</si>
  <si>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</si>
  <si>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</si>
  <si>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</si>
  <si>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</si>
  <si>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</si>
  <si>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</si>
  <si>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</si>
  <si>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</si>
  <si>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</si>
  <si>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</si>
  <si>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</si>
  <si>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</si>
  <si>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</si>
  <si>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</si>
  <si>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</si>
  <si>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</si>
  <si>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</si>
  <si>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</si>
  <si>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</si>
  <si>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</si>
  <si>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</si>
  <si>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</si>
  <si>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</si>
  <si>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</si>
  <si>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</si>
  <si>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</si>
  <si>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</si>
  <si>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</si>
  <si>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</si>
  <si>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</si>
  <si>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</si>
  <si>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</si>
  <si>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</si>
  <si>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</si>
  <si>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</si>
  <si>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</si>
  <si>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</si>
  <si>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</si>
  <si>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</si>
  <si>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</si>
  <si>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</si>
  <si>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</si>
  <si>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</si>
  <si>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</si>
  <si>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</si>
  <si>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</si>
  <si>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</si>
  <si>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</si>
  <si>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</si>
  <si>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</si>
  <si>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</si>
  <si>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</si>
  <si>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</si>
  <si>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</si>
  <si>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</si>
  <si>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</si>
  <si>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</si>
  <si>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</si>
  <si>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</si>
  <si>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</si>
  <si>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</si>
  <si>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</si>
  <si>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</si>
  <si>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</si>
  <si>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</si>
  <si>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</si>
  <si>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</si>
  <si>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</si>
  <si>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</si>
  <si>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</si>
  <si>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</si>
  <si>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</si>
  <si>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</si>
  <si>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</si>
  <si>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</si>
  <si>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</si>
  <si>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</si>
  <si>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</si>
  <si>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</si>
  <si>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</si>
  <si>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</si>
  <si>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</si>
  <si>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</si>
  <si>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</si>
  <si>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</si>
  <si>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</si>
  <si>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</si>
  <si>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</si>
  <si>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</si>
  <si>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</si>
  <si>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</si>
  <si>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</si>
  <si>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</si>
  <si>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</si>
  <si>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</si>
  <si>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</si>
  <si>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</si>
  <si>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</si>
  <si>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</si>
  <si>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</si>
  <si>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</si>
  <si>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</si>
  <si>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</si>
  <si>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</si>
  <si>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</si>
  <si>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</si>
  <si>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</si>
  <si>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</si>
  <si>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</si>
  <si>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</si>
  <si>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</si>
  <si>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</si>
  <si>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</si>
  <si>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</si>
  <si>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</si>
  <si>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</si>
  <si>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</si>
  <si>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</si>
  <si>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</si>
  <si>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</si>
  <si>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</si>
  <si>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</si>
  <si>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</si>
  <si>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</si>
  <si>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</si>
  <si>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</si>
  <si>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</si>
  <si>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</si>
  <si>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</si>
  <si>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</si>
  <si>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</si>
  <si>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</si>
  <si>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</si>
  <si>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</si>
  <si>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</si>
  <si>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</si>
  <si>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</si>
  <si>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</si>
  <si>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</si>
  <si>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</si>
  <si>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</si>
  <si>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</si>
  <si>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</si>
  <si>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</si>
  <si>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</si>
  <si>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</si>
  <si>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</si>
  <si>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</si>
  <si>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</si>
  <si>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</si>
  <si>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</si>
  <si>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</si>
  <si>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</si>
  <si>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</si>
  <si>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</si>
  <si>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</si>
  <si>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</si>
  <si>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</si>
  <si>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</si>
  <si>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</si>
  <si>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</si>
  <si>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</si>
  <si>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</si>
  <si>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</si>
  <si>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</si>
  <si>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</si>
  <si>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</si>
  <si>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</si>
  <si>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</si>
  <si>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</si>
  <si>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</si>
  <si>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</si>
  <si>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</si>
  <si>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</si>
  <si>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</si>
  <si>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</si>
  <si>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</si>
  <si>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</si>
  <si>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</si>
  <si>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</si>
  <si>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</si>
  <si>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</si>
  <si>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</si>
  <si>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</si>
  <si>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</si>
  <si>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</si>
  <si>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</si>
  <si>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</si>
  <si>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</si>
  <si>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</si>
  <si>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</si>
  <si>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</si>
  <si>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</si>
  <si>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</si>
  <si>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</si>
  <si>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</si>
  <si>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</si>
  <si>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</si>
  <si>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</si>
  <si>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</si>
  <si>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</si>
  <si>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</si>
  <si>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</si>
  <si>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</si>
  <si>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</si>
  <si>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</si>
  <si>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</si>
  <si>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</si>
  <si>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</si>
  <si>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</si>
  <si>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</si>
  <si>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</si>
  <si>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</si>
  <si>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</si>
  <si>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</si>
  <si>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</si>
  <si>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</si>
  <si>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</si>
  <si>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</si>
  <si>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</si>
  <si>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</si>
  <si>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</si>
  <si>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</si>
  <si>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</si>
  <si>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</si>
  <si>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</si>
  <si>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</si>
  <si>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</si>
  <si>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</si>
  <si>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</si>
  <si>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</si>
  <si>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</si>
  <si>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</si>
  <si>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</si>
  <si>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</si>
  <si>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</si>
  <si>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</si>
  <si>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</si>
  <si>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</si>
  <si>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</si>
  <si>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</si>
  <si>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</si>
  <si>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</si>
  <si>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</si>
  <si>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</si>
  <si>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</si>
  <si>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</si>
  <si>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</si>
  <si>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</si>
  <si>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</si>
  <si>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</si>
  <si>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</si>
  <si>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</si>
  <si>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</si>
  <si>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</si>
  <si>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</si>
  <si>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</si>
  <si>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</si>
  <si>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</si>
  <si>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</si>
  <si>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</si>
  <si>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</si>
  <si>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</si>
  <si>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</si>
  <si>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</si>
  <si>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</si>
  <si>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</si>
  <si>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</si>
  <si>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</si>
  <si>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</si>
  <si>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</si>
  <si>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</si>
  <si>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</si>
  <si>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</si>
  <si>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</si>
  <si>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</si>
  <si>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</si>
  <si>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</si>
  <si>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</si>
  <si>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</si>
  <si>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</si>
  <si>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</si>
  <si>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</si>
  <si>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</si>
  <si>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</si>
  <si>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</si>
  <si>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</si>
  <si>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</si>
  <si>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</si>
  <si>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</si>
  <si>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</si>
  <si>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</si>
  <si>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</si>
  <si>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</si>
  <si>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</si>
  <si>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</si>
  <si>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</si>
  <si>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</si>
  <si>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</si>
  <si>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</si>
  <si>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</si>
  <si>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</si>
  <si>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</si>
  <si>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</si>
  <si>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</si>
  <si>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</si>
  <si>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</si>
  <si>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</si>
  <si>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</si>
  <si>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</si>
  <si>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</si>
  <si>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</si>
  <si>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</si>
  <si>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</si>
  <si>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</si>
  <si>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</si>
  <si>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</si>
  <si>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</si>
  <si>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</si>
  <si>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</si>
  <si>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</si>
  <si>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</si>
  <si>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</si>
  <si>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</si>
  <si>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</si>
  <si>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</si>
  <si>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</si>
  <si>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</si>
  <si>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</si>
  <si>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</si>
  <si>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</si>
  <si>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</si>
  <si>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</si>
  <si>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</si>
  <si>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</si>
  <si>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</si>
  <si>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</si>
  <si>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</si>
  <si>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</si>
  <si>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</si>
  <si>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</si>
  <si>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</si>
  <si>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</si>
  <si>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</si>
  <si>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</si>
  <si>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</si>
  <si>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</si>
  <si>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</si>
  <si>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</si>
  <si>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</si>
  <si>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</si>
  <si>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</si>
  <si>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</si>
  <si>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</si>
  <si>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</si>
  <si>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</si>
  <si>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</si>
  <si>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</si>
  <si>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</si>
  <si>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</si>
  <si>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</si>
  <si>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</si>
  <si>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</si>
  <si>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</si>
  <si>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</si>
  <si>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</si>
  <si>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</si>
  <si>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</si>
  <si>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</si>
  <si>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</si>
  <si>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</si>
  <si>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</si>
  <si>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</si>
  <si>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</si>
  <si>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</si>
  <si>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</si>
  <si>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</si>
  <si>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</si>
  <si>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</si>
  <si>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</si>
  <si>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</si>
  <si>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</si>
  <si>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</si>
  <si>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</si>
  <si>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</si>
  <si>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</si>
  <si>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</si>
  <si>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</si>
  <si>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</si>
  <si>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</si>
  <si>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</si>
  <si>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</si>
  <si>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</si>
  <si>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</si>
  <si>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</si>
  <si>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</si>
  <si>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</si>
  <si>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</si>
  <si>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</si>
  <si>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</si>
  <si>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</si>
  <si>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</si>
  <si>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</si>
  <si>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</si>
  <si>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</si>
  <si>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</si>
  <si>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</si>
  <si>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</si>
  <si>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</si>
  <si>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</si>
  <si>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</si>
  <si>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</si>
  <si>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</si>
  <si>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</si>
  <si>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</si>
  <si>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</si>
  <si>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</si>
  <si>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</si>
  <si>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</si>
  <si>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</si>
  <si>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</si>
  <si>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</si>
  <si>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</si>
  <si>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</si>
  <si>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</si>
  <si>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</si>
  <si>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</si>
  <si>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</si>
  <si>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</si>
  <si>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</si>
  <si>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</si>
  <si>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</si>
  <si>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</si>
  <si>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</si>
  <si>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</si>
  <si>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</si>
  <si>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</si>
  <si>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</si>
  <si>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</si>
  <si>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</si>
  <si>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</si>
  <si>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</si>
  <si>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</si>
  <si>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</si>
  <si>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</si>
  <si>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</si>
  <si>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</si>
  <si>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</si>
  <si>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</si>
  <si>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</si>
  <si>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</si>
  <si>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</si>
  <si>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</si>
  <si>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</si>
  <si>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</si>
  <si>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</si>
  <si>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</si>
  <si>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</si>
  <si>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</si>
  <si>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</si>
  <si>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</si>
  <si>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</si>
  <si>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</si>
  <si>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</si>
  <si>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</si>
  <si>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</si>
  <si>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</si>
  <si>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</si>
  <si>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</si>
  <si>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</si>
  <si>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</si>
  <si>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</si>
  <si>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</si>
  <si>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</si>
  <si>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</si>
  <si>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</si>
  <si>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</si>
  <si>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</si>
  <si>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</si>
  <si>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</si>
  <si>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</si>
  <si>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</si>
  <si>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</si>
  <si>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</si>
  <si>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</si>
  <si>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</si>
  <si>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</si>
  <si>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</si>
  <si>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</si>
  <si>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</si>
  <si>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</si>
  <si>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</si>
  <si>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</si>
  <si>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</si>
  <si>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</si>
  <si>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</si>
  <si>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</si>
  <si>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</si>
  <si>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</si>
  <si>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</si>
  <si>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</si>
  <si>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</si>
  <si>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</si>
  <si>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</si>
  <si>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</si>
  <si>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</si>
  <si>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</si>
  <si>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</si>
  <si>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</si>
  <si>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</si>
  <si>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</si>
  <si>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</si>
  <si>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</si>
  <si>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</si>
  <si>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</si>
  <si>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</si>
  <si>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</si>
  <si>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</si>
  <si>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</si>
  <si>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</si>
  <si>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</si>
  <si>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</si>
  <si>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</si>
  <si>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</si>
  <si>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</si>
  <si>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</si>
  <si>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</si>
  <si>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</si>
  <si>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</si>
  <si>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</si>
  <si>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</si>
  <si>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</si>
  <si>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</si>
  <si>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</si>
  <si>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</si>
  <si>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</si>
  <si>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</si>
  <si>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</si>
  <si>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</si>
  <si>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</si>
  <si>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</si>
  <si>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</si>
  <si>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</si>
  <si>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</si>
  <si>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</si>
  <si>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</si>
  <si>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</si>
  <si>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</si>
  <si>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</si>
  <si>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</si>
  <si>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</si>
  <si>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</si>
  <si>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</si>
  <si>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</si>
  <si>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</si>
  <si>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</si>
  <si>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</si>
  <si>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</si>
  <si>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</si>
  <si>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</si>
  <si>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</si>
  <si>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</si>
  <si>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</si>
  <si>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</si>
  <si>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</si>
  <si>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</si>
  <si>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</si>
  <si>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</si>
  <si>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</si>
  <si>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</si>
  <si>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</si>
  <si>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</si>
  <si>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</si>
  <si>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</si>
  <si>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</si>
  <si>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</si>
  <si>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</si>
  <si>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</si>
  <si>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</si>
  <si>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</si>
  <si>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</si>
  <si>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</si>
  <si>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</si>
  <si>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</si>
  <si>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</si>
  <si>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</si>
  <si>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</si>
  <si>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</si>
  <si>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</si>
  <si>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</si>
  <si>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</si>
  <si>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</si>
  <si>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</si>
  <si>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</si>
  <si>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</si>
  <si>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</si>
  <si>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</si>
  <si>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</si>
  <si>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</si>
  <si>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</si>
  <si>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</si>
  <si>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</si>
  <si>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</si>
  <si>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</si>
  <si>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</si>
  <si>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</si>
  <si>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</si>
  <si>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</si>
  <si>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</si>
  <si>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</si>
  <si>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</si>
  <si>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</si>
  <si>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</si>
  <si>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</si>
  <si>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</si>
  <si>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</si>
  <si>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</si>
  <si>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</si>
  <si>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</si>
  <si>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</si>
  <si>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</si>
  <si>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</si>
  <si>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</si>
  <si>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</si>
  <si>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</si>
  <si>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</si>
  <si>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</si>
  <si>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</si>
  <si>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</si>
  <si>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</si>
  <si>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</si>
  <si>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</si>
  <si>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</si>
  <si>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</si>
  <si>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</si>
  <si>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</si>
  <si>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</si>
  <si>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</si>
  <si>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</si>
  <si>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</si>
  <si>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</si>
  <si>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</si>
  <si>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</si>
  <si>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</si>
  <si>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</si>
  <si>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</si>
  <si>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</si>
  <si>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</si>
  <si>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</si>
  <si>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</si>
  <si>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</si>
  <si>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</si>
  <si>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</si>
  <si>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</si>
  <si>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</si>
  <si>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</si>
  <si>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</si>
  <si>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</si>
  <si>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</si>
  <si>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</si>
  <si>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</si>
  <si>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</si>
  <si>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</si>
  <si>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</si>
  <si>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</si>
  <si>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</si>
  <si>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</si>
  <si>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</si>
  <si>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</si>
  <si>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</si>
  <si>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</si>
  <si>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</si>
  <si>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</si>
  <si>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</si>
  <si>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</si>
  <si>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</si>
  <si>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</si>
  <si>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</si>
  <si>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</si>
  <si>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</si>
  <si>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</si>
  <si>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</si>
  <si>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</si>
  <si>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</si>
  <si>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</si>
  <si>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</si>
  <si>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</si>
  <si>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</si>
  <si>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</si>
  <si>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</si>
  <si>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</si>
  <si>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</si>
  <si>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</si>
  <si>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</si>
  <si>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</si>
  <si>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</si>
  <si>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</si>
  <si>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</si>
  <si>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</si>
  <si>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</si>
  <si>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</si>
  <si>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</si>
  <si>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</si>
  <si>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</si>
  <si>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</si>
  <si>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</si>
  <si>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</si>
  <si>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</si>
  <si>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</si>
  <si>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</si>
  <si>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</si>
  <si>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</si>
  <si>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</si>
  <si>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</si>
  <si>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</si>
  <si>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</si>
  <si>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</si>
  <si>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</si>
  <si>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</si>
  <si>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</si>
  <si>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</si>
  <si>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</si>
  <si>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</si>
  <si>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</si>
  <si>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</si>
  <si>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</si>
  <si>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</si>
  <si>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</si>
  <si>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</si>
  <si>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</si>
  <si>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</si>
  <si>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</si>
  <si>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</si>
  <si>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</si>
  <si>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</si>
  <si>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</si>
  <si>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</si>
  <si>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</si>
  <si>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</si>
  <si>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</si>
  <si>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</si>
  <si>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</si>
  <si>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</si>
  <si>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</si>
  <si>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</si>
  <si>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</si>
  <si>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</si>
  <si>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</si>
  <si>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</si>
  <si>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</si>
  <si>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</si>
  <si>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</si>
  <si>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</si>
  <si>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</si>
  <si>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</si>
  <si>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</si>
  <si>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</si>
  <si>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</si>
  <si>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</si>
  <si>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</si>
  <si>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</si>
  <si>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</si>
  <si>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</si>
  <si>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</si>
  <si>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</si>
  <si>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</si>
  <si>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</si>
  <si>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</si>
  <si>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</si>
  <si>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</si>
  <si>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</si>
  <si>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</si>
  <si>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</si>
  <si>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</si>
  <si>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</si>
  <si>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</si>
  <si>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</si>
  <si>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</si>
  <si>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</si>
  <si>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</si>
  <si>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</si>
  <si>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</si>
  <si>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</si>
  <si>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</si>
  <si>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</si>
  <si>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</si>
  <si>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</si>
  <si>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</si>
  <si>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</si>
  <si>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</si>
  <si>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</si>
  <si>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</si>
  <si>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</si>
  <si>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</si>
  <si>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</si>
  <si>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</si>
  <si>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</si>
  <si>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</si>
  <si>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</si>
  <si>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</si>
  <si>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</si>
  <si>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</si>
  <si>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</si>
  <si>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</si>
  <si>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</si>
  <si>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</si>
  <si>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</si>
  <si>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</si>
  <si>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</si>
  <si>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</si>
  <si>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</si>
  <si>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</si>
  <si>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</si>
  <si>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</si>
  <si>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</si>
  <si>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</si>
  <si>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</si>
  <si>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</si>
  <si>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</si>
  <si>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</si>
  <si>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</si>
  <si>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</si>
  <si>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</si>
  <si>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</si>
  <si>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</si>
  <si>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</si>
  <si>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</si>
  <si>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</si>
  <si>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</si>
  <si>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</si>
  <si>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</si>
  <si>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</si>
  <si>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</si>
  <si>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</si>
  <si>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</si>
  <si>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</si>
  <si>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</si>
  <si>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</si>
  <si>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</si>
  <si>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</si>
  <si>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</si>
  <si>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</si>
  <si>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</si>
  <si>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</si>
  <si>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</si>
  <si>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</si>
  <si>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</si>
  <si>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</si>
  <si>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</si>
  <si>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</si>
  <si>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</si>
  <si>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</si>
  <si>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</si>
  <si>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</si>
  <si>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</si>
  <si>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</si>
  <si>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</si>
  <si>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</si>
  <si>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</si>
  <si>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</si>
  <si>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</si>
  <si>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</si>
  <si>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</si>
  <si>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</si>
  <si>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</si>
  <si>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</si>
  <si>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</si>
  <si>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</si>
  <si>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</si>
  <si>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</si>
  <si>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</si>
  <si>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</si>
  <si>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</si>
  <si>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</si>
  <si>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</si>
  <si>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</si>
  <si>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</si>
  <si>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</si>
  <si>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</si>
  <si>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</si>
  <si>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</si>
  <si>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</si>
  <si>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</si>
  <si>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</si>
  <si>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</si>
  <si>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</si>
  <si>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</si>
  <si>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</si>
  <si>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</si>
  <si>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</si>
  <si>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</si>
  <si>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</si>
  <si>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</si>
  <si>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</si>
  <si>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</si>
  <si>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</si>
  <si>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</si>
  <si>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</si>
  <si>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</si>
  <si>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</si>
  <si>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</si>
  <si>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</si>
  <si>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</si>
  <si>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</si>
  <si>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</si>
  <si>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</si>
  <si>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</si>
  <si>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</si>
  <si>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</si>
  <si>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</si>
  <si>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</si>
  <si>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</si>
  <si>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</si>
  <si>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</si>
  <si>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</si>
  <si>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</si>
  <si>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</si>
  <si>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</si>
  <si>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</si>
  <si>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</si>
  <si>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</si>
  <si>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</si>
  <si>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</si>
  <si>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</si>
  <si>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</si>
  <si>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</si>
  <si>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</si>
  <si>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</si>
  <si>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</si>
  <si>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</si>
  <si>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</si>
  <si>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</si>
  <si>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</si>
  <si>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</si>
  <si>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</si>
  <si>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</si>
  <si>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</si>
  <si>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</si>
  <si>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</si>
  <si>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</si>
  <si>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</si>
  <si>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</si>
  <si>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</si>
  <si>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</si>
  <si>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</si>
  <si>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</si>
  <si>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</si>
  <si>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</si>
  <si>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</si>
  <si>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</si>
  <si>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</si>
  <si>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</si>
  <si>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</si>
  <si>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</si>
  <si>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</si>
  <si>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</si>
  <si>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</si>
  <si>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</si>
  <si>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</si>
  <si>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</si>
  <si>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</si>
  <si>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</si>
  <si>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</si>
  <si>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</si>
  <si>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</si>
  <si>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</si>
  <si>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</si>
  <si>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</si>
  <si>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</si>
  <si>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</si>
  <si>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</si>
  <si>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</si>
  <si>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</si>
  <si>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</si>
  <si>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</si>
  <si>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</si>
  <si>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</si>
  <si>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</si>
  <si>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</si>
  <si>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</si>
  <si>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</si>
  <si>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</si>
  <si>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</si>
  <si>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</si>
  <si>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</si>
  <si>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</si>
  <si>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</si>
  <si>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</si>
  <si>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</si>
  <si>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</si>
  <si>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</si>
  <si>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</si>
  <si>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</si>
  <si>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</si>
  <si>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</si>
  <si>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</si>
  <si>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</si>
  <si>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</si>
  <si>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</si>
  <si>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</si>
  <si>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</si>
  <si>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</si>
  <si>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</si>
  <si>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</si>
  <si>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</si>
  <si>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</si>
  <si>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</si>
  <si>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</si>
  <si>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</si>
  <si>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</si>
  <si>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</si>
  <si>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</si>
  <si>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</si>
  <si>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</si>
  <si>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</si>
  <si>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</si>
  <si>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</si>
  <si>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</si>
  <si>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</si>
  <si>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</si>
  <si>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</si>
  <si>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</si>
  <si>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</si>
  <si>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</si>
  <si>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</si>
  <si>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</si>
  <si>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</si>
  <si>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</si>
  <si>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</si>
  <si>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</si>
  <si>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</si>
  <si>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</si>
  <si>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</si>
  <si>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</si>
  <si>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</si>
  <si>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</si>
  <si>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</si>
  <si>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</si>
  <si>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</si>
  <si>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</si>
  <si>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</si>
  <si>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</si>
  <si>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</si>
  <si>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</si>
  <si>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</si>
  <si>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</si>
  <si>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</si>
  <si>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</si>
  <si>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</si>
  <si>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</si>
  <si>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</si>
  <si>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</si>
  <si>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</si>
  <si>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</si>
  <si>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</si>
  <si>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</si>
  <si>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</si>
  <si>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</si>
  <si>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</si>
  <si>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</si>
  <si>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</si>
  <si>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</si>
  <si>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</si>
  <si>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</si>
  <si>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</si>
  <si>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</si>
  <si>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</si>
  <si>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</si>
  <si>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</si>
  <si>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</si>
  <si>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</si>
  <si>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</si>
  <si>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</si>
  <si>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</si>
  <si>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</si>
  <si>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</si>
  <si>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</si>
  <si>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</si>
  <si>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</si>
  <si>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</si>
  <si>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</si>
  <si>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</si>
  <si>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</si>
  <si>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</si>
  <si>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</si>
  <si>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</si>
  <si>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</si>
  <si>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</si>
  <si>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</si>
  <si>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</si>
  <si>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</si>
  <si>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</si>
  <si>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</si>
  <si>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</si>
  <si>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</si>
  <si>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</si>
  <si>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</si>
  <si>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</si>
  <si>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</si>
  <si>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</si>
  <si>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</si>
  <si>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</si>
  <si>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</si>
  <si>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</si>
  <si>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</si>
  <si>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</si>
  <si>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</si>
  <si>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</si>
  <si>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</si>
  <si>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</si>
  <si>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</si>
  <si>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</si>
  <si>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</si>
  <si>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</si>
  <si>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</si>
  <si>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</si>
  <si>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</si>
  <si>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</si>
  <si>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</si>
  <si>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</si>
  <si>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</si>
  <si>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</si>
  <si>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</si>
  <si>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</si>
  <si>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</si>
  <si>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</si>
  <si>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</si>
  <si>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</si>
  <si>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</si>
  <si>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</si>
  <si>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</si>
  <si>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</si>
  <si>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</si>
  <si>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</si>
  <si>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</si>
  <si>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</si>
  <si>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</si>
  <si>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</si>
  <si>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</si>
  <si>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</si>
  <si>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</si>
  <si>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</si>
  <si>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</si>
  <si>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</si>
  <si>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</si>
  <si>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</si>
  <si>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</si>
  <si>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</si>
  <si>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</si>
  <si>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</si>
  <si>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</si>
  <si>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</si>
  <si>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</si>
  <si>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</si>
  <si>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</si>
  <si>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</si>
  <si>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</si>
  <si>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</si>
  <si>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</si>
  <si>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</si>
  <si>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</si>
  <si>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</si>
  <si>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</si>
  <si>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</si>
  <si>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</si>
  <si>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</si>
  <si>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</si>
  <si>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</si>
  <si>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</si>
  <si>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</si>
  <si>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</si>
  <si>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</si>
  <si>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</si>
  <si>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</si>
  <si>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</si>
  <si>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</si>
  <si>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</si>
  <si>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</si>
  <si>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</si>
  <si>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</si>
  <si>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</si>
  <si>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</si>
  <si>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</si>
  <si>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</si>
  <si>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</si>
  <si>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</si>
  <si>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</si>
  <si>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</si>
  <si>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</si>
  <si>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</si>
  <si>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</si>
  <si>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</si>
  <si>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</si>
  <si>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</si>
  <si>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</si>
  <si>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</si>
  <si>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</si>
  <si>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</si>
  <si>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</si>
  <si>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</si>
  <si>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</si>
  <si>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</si>
  <si>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</si>
  <si>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</si>
  <si>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</si>
  <si>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</si>
  <si>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</si>
  <si>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</si>
  <si>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</si>
  <si>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</si>
  <si>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</si>
  <si>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</si>
  <si>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</si>
  <si>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</si>
  <si>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</si>
  <si>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</si>
  <si>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</si>
  <si>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</si>
  <si>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</si>
  <si>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</si>
  <si>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</si>
  <si>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</si>
  <si>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</si>
  <si>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</si>
  <si>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</si>
  <si>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</si>
  <si>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</si>
  <si>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</si>
  <si>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</si>
  <si>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</si>
  <si>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</si>
  <si>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</si>
  <si>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</si>
  <si>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</si>
  <si>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</si>
  <si>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</si>
  <si>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</si>
  <si>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</si>
  <si>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</si>
  <si>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</si>
  <si>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</si>
  <si>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</si>
  <si>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</si>
  <si>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</si>
  <si>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</si>
  <si>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</si>
  <si>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</si>
  <si>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</si>
  <si>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</si>
  <si>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</si>
  <si>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</si>
  <si>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</si>
  <si>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</si>
  <si>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</si>
  <si>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</si>
  <si>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</si>
  <si>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</si>
  <si>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</si>
  <si>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</si>
  <si>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</si>
  <si>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</si>
  <si>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</si>
  <si>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</si>
  <si>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</si>
  <si>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</si>
  <si>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</si>
  <si>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</si>
  <si>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</si>
  <si>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</si>
  <si>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</si>
  <si>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</si>
  <si>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</si>
  <si>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</si>
  <si>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</si>
  <si>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</si>
  <si>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</si>
  <si>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</si>
  <si>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</si>
  <si>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</si>
  <si>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</si>
  <si>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</si>
  <si>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</si>
  <si>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</si>
  <si>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</si>
  <si>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</si>
  <si>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</si>
  <si>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</si>
  <si>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</si>
  <si>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</si>
  <si>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</si>
  <si>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</si>
  <si>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</si>
  <si>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</si>
  <si>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</si>
  <si>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</si>
  <si>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</si>
  <si>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</si>
  <si>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</si>
  <si>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</si>
  <si>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</si>
  <si>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</si>
  <si>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</si>
  <si>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</si>
  <si>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</si>
  <si>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</si>
  <si>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</si>
  <si>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</si>
  <si>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</si>
  <si>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</si>
  <si>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</si>
  <si>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</si>
  <si>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</si>
  <si>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</si>
  <si>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</si>
  <si>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</si>
  <si>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</si>
  <si>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</si>
  <si>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</si>
  <si>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</si>
  <si>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</si>
  <si>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</si>
  <si>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</si>
  <si>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</si>
  <si>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</si>
  <si>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</si>
  <si>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</si>
  <si>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</si>
  <si>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</si>
  <si>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</si>
  <si>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</si>
  <si>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</si>
  <si>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</si>
  <si>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</si>
  <si>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</si>
  <si>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</si>
  <si>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</si>
  <si>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</si>
  <si>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</si>
  <si>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</si>
  <si>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</si>
  <si>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</si>
  <si>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</si>
  <si>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</si>
  <si>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</si>
  <si>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</si>
  <si>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</si>
  <si>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</si>
  <si>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</si>
  <si>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</si>
  <si>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</si>
  <si>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</si>
  <si>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</si>
  <si>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</si>
  <si>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</si>
  <si>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</si>
  <si>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</si>
  <si>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</si>
  <si>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</si>
  <si>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</si>
  <si>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</si>
  <si>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</si>
  <si>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</si>
  <si>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</si>
  <si>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</si>
  <si>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</si>
  <si>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</si>
  <si>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</si>
  <si>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</si>
  <si>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</si>
  <si>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</si>
  <si>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</si>
  <si>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</si>
  <si>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</si>
  <si>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</si>
  <si>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</si>
  <si>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</si>
  <si>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</si>
  <si>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</si>
  <si>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</si>
  <si>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</si>
  <si>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</si>
  <si>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</si>
  <si>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</si>
  <si>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</si>
  <si>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</si>
  <si>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</si>
  <si>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</si>
  <si>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</si>
  <si>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</si>
  <si>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</si>
  <si>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</si>
  <si>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</si>
  <si>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</si>
  <si>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</si>
  <si>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</si>
  <si>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</si>
  <si>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</si>
  <si>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</si>
  <si>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</si>
  <si>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</si>
  <si>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</si>
  <si>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</si>
  <si>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</si>
  <si>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</si>
  <si>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</si>
  <si>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</si>
  <si>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</si>
  <si>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</si>
  <si>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</si>
  <si>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</si>
  <si>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</si>
  <si>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</si>
  <si>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</si>
  <si>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</si>
  <si>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</si>
  <si>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</si>
  <si>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</si>
  <si>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</si>
  <si>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</si>
  <si>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</si>
  <si>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</si>
  <si>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</si>
  <si>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</si>
  <si>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</si>
  <si>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</si>
  <si>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</si>
  <si>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</si>
  <si>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</si>
  <si>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</si>
  <si>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</si>
  <si>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</si>
  <si>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</si>
  <si>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</si>
  <si>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</si>
  <si>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</si>
  <si>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</si>
  <si>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</si>
  <si>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</si>
  <si>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</si>
  <si>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</si>
  <si>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</si>
  <si>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</si>
  <si>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</si>
  <si>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</si>
  <si>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</si>
  <si>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</si>
  <si>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</si>
  <si>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</si>
  <si>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</si>
  <si>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</si>
  <si>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</si>
  <si>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</si>
  <si>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</si>
  <si>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</si>
  <si>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</si>
  <si>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</si>
  <si>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</si>
  <si>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</si>
  <si>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</si>
  <si>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</si>
  <si>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</si>
  <si>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</si>
  <si>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</si>
  <si>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</si>
  <si>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</si>
  <si>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</si>
  <si>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</si>
  <si>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</si>
  <si>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</si>
  <si>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</si>
  <si>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</si>
  <si>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</si>
  <si>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</si>
  <si>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</si>
  <si>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</si>
  <si>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</si>
  <si>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</si>
  <si>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</si>
  <si>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</si>
  <si>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</si>
  <si>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</si>
  <si>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</si>
  <si>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</si>
  <si>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</si>
  <si>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</si>
  <si>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</si>
  <si>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</si>
  <si>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</si>
  <si>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</si>
  <si>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</si>
  <si>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</si>
  <si>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</si>
  <si>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</si>
  <si>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</si>
  <si>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</si>
  <si>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</si>
  <si>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</si>
  <si>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</si>
  <si>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</si>
  <si>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</si>
  <si>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</si>
  <si>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</si>
  <si>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</si>
  <si>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</si>
  <si>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</si>
  <si>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</si>
  <si>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</si>
  <si>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</si>
  <si>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</si>
  <si>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</si>
  <si>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</si>
  <si>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</si>
  <si>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</si>
  <si>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</si>
  <si>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</si>
  <si>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</si>
  <si>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</si>
  <si>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</si>
  <si>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</si>
  <si>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</si>
  <si>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</si>
  <si>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</si>
  <si>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</si>
  <si>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</si>
  <si>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</si>
  <si>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</si>
  <si>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</si>
  <si>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</si>
  <si>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</si>
  <si>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</si>
  <si>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</si>
  <si>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</si>
  <si>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</si>
  <si>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</si>
  <si>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</si>
  <si>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</si>
  <si>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</si>
  <si>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</si>
  <si>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</si>
  <si>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</si>
  <si>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</si>
  <si>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</si>
  <si>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</si>
  <si>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</si>
  <si>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</si>
  <si>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</si>
  <si>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</si>
  <si>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</si>
  <si>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</si>
  <si>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</si>
  <si>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</si>
  <si>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</si>
  <si>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</si>
  <si>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</si>
  <si>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</si>
  <si>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</si>
  <si>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</si>
  <si>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</si>
  <si>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</si>
  <si>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</si>
  <si>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</si>
  <si>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</si>
  <si>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</si>
  <si>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</si>
  <si>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</si>
  <si>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</si>
  <si>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</si>
  <si>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</si>
  <si>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</si>
  <si>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</si>
  <si>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</si>
  <si>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</si>
  <si>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</si>
  <si>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</si>
  <si>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</si>
  <si>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</si>
  <si>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</si>
  <si>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</si>
  <si>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</si>
  <si>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</si>
  <si>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</si>
  <si>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</si>
  <si>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</si>
  <si>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</si>
  <si>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</si>
  <si>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</si>
  <si>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</si>
  <si>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</si>
  <si>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</si>
  <si>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</si>
  <si>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</si>
  <si>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</si>
  <si>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</si>
  <si>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</si>
  <si>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</si>
  <si>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</si>
  <si>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</si>
  <si>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</si>
  <si>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</si>
  <si>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</si>
  <si>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</si>
  <si>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</si>
  <si>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</si>
  <si>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</si>
  <si>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</si>
  <si>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</si>
  <si>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</si>
  <si>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</si>
  <si>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</si>
  <si>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</si>
  <si>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</si>
  <si>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</si>
  <si>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</si>
  <si>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</si>
  <si>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</si>
  <si>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</si>
  <si>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</si>
  <si>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</si>
  <si>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</si>
  <si>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</si>
  <si>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</si>
  <si>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</si>
  <si>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</si>
  <si>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</si>
  <si>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</si>
  <si>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</si>
  <si>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</si>
  <si>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</si>
  <si>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</si>
  <si>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</si>
  <si>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</si>
  <si>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</si>
  <si>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</si>
  <si>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</si>
  <si>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</si>
  <si>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</si>
  <si>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</si>
  <si>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</si>
  <si>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</si>
  <si>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</si>
  <si>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</si>
  <si>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</si>
  <si>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</si>
  <si>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</si>
  <si>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</si>
  <si>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</si>
  <si>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</si>
  <si>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</si>
  <si>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</si>
  <si>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</si>
  <si>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</si>
  <si>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</si>
  <si>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</si>
  <si>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</si>
  <si>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</si>
  <si>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</si>
  <si>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</si>
  <si>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</si>
  <si>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</si>
  <si>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</si>
  <si>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</si>
  <si>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</si>
  <si>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</si>
  <si>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</si>
  <si>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</si>
  <si>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</si>
  <si>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</si>
  <si>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</si>
  <si>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</si>
  <si>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</si>
  <si>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</si>
  <si>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</si>
  <si>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</si>
  <si>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</si>
  <si>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</si>
  <si>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</si>
  <si>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</si>
  <si>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</si>
  <si>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</si>
  <si>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</si>
  <si>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</si>
  <si>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</si>
  <si>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</si>
  <si>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</si>
  <si>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</si>
  <si>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</si>
  <si>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</si>
  <si>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</si>
  <si>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</si>
  <si>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</si>
  <si>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</si>
  <si>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</si>
  <si>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</si>
  <si>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</si>
  <si>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</si>
  <si>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</si>
  <si>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</si>
  <si>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</si>
  <si>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</si>
  <si>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</si>
  <si>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</si>
  <si>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</si>
  <si>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</si>
  <si>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</si>
  <si>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</si>
  <si>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</si>
  <si>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</si>
  <si>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</si>
  <si>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</si>
  <si>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</si>
  <si>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</si>
  <si>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</si>
  <si>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</si>
  <si>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</si>
  <si>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</si>
  <si>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</si>
  <si>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</si>
  <si>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</si>
  <si>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</si>
  <si>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</si>
  <si>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</si>
  <si>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</si>
  <si>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</si>
  <si>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</si>
  <si>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</si>
  <si>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</si>
  <si>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</si>
  <si>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</si>
  <si>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</si>
  <si>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</si>
  <si>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</si>
  <si>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</si>
  <si>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</si>
  <si>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</si>
  <si>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</si>
  <si>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</si>
  <si>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</si>
  <si>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</si>
  <si>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</si>
  <si>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</si>
  <si>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</si>
  <si>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</si>
  <si>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</si>
  <si>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</si>
  <si>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</si>
  <si>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</si>
  <si>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</si>
  <si>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</si>
  <si>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</si>
  <si>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</si>
  <si>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</si>
  <si>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</si>
  <si>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</si>
  <si>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</si>
  <si>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</si>
  <si>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</si>
  <si>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</si>
  <si>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</si>
  <si>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</si>
  <si>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</si>
  <si>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</si>
  <si>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</si>
  <si>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</si>
  <si>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</si>
  <si>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</si>
  <si>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</si>
  <si>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</si>
  <si>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</si>
  <si>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</si>
  <si>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</si>
  <si>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</si>
  <si>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</si>
  <si>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</si>
  <si>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</si>
  <si>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</si>
  <si>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</si>
  <si>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</si>
  <si>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</si>
  <si>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</si>
  <si>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</si>
  <si>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</si>
  <si>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</si>
  <si>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</si>
  <si>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</si>
  <si>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</si>
  <si>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</si>
  <si>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</si>
  <si>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</si>
  <si>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</si>
  <si>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</si>
  <si>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</si>
  <si>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</si>
  <si>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</si>
  <si>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</si>
  <si>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</si>
  <si>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</si>
  <si>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</si>
  <si>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</si>
  <si>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</si>
  <si>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</si>
  <si>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</si>
  <si>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</si>
  <si>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</si>
  <si>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</si>
  <si>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</si>
  <si>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</si>
  <si>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</si>
  <si>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</si>
  <si>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</si>
  <si>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</si>
  <si>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</si>
  <si>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</si>
  <si>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</si>
  <si>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</si>
  <si>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</si>
  <si>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</si>
  <si>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</si>
  <si>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</si>
  <si>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</si>
  <si>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</si>
  <si>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</si>
  <si>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</si>
  <si>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</si>
  <si>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</si>
  <si>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</si>
  <si>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</si>
  <si>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</si>
  <si>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</si>
  <si>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</si>
  <si>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</si>
  <si>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</si>
  <si>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</si>
  <si>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</si>
  <si>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</si>
  <si>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</si>
  <si>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</si>
  <si>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</si>
  <si>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</si>
  <si>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</si>
  <si>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</si>
  <si>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</si>
  <si>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</si>
  <si>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</si>
  <si>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</si>
  <si>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</si>
  <si>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</si>
  <si>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</si>
  <si>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</si>
  <si>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</si>
  <si>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</si>
  <si>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</si>
  <si>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</si>
  <si>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</si>
  <si>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</si>
  <si>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</si>
  <si>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</si>
  <si>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</si>
  <si>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</si>
  <si>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</si>
  <si>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</si>
  <si>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</si>
  <si>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</si>
  <si>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</si>
  <si>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</si>
  <si>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</si>
  <si>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</si>
  <si>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</si>
  <si>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</si>
  <si>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</si>
  <si>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</si>
  <si>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</si>
  <si>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</si>
  <si>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</si>
  <si>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</si>
  <si>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</si>
  <si>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</si>
  <si>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</si>
  <si>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</si>
  <si>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</si>
  <si>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</si>
  <si>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</si>
  <si>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</si>
  <si>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</si>
  <si>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</si>
  <si>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</si>
  <si>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</si>
  <si>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</si>
  <si>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</si>
  <si>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</si>
  <si>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</si>
  <si>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</si>
  <si>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</si>
  <si>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</si>
  <si>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</si>
  <si>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</si>
  <si>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</si>
  <si>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</si>
  <si>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</si>
  <si>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</si>
  <si>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</si>
  <si>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</si>
  <si>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</si>
  <si>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</si>
  <si>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</si>
  <si>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</si>
  <si>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</si>
  <si>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</si>
  <si>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</si>
  <si>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</si>
  <si>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</si>
  <si>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</si>
  <si>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</si>
  <si>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</si>
  <si>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</si>
  <si>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</si>
  <si>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</si>
  <si>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</si>
  <si>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</si>
  <si>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</si>
  <si>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</si>
  <si>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</si>
  <si>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</si>
  <si>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</si>
  <si>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</si>
  <si>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</si>
  <si>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</si>
  <si>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</si>
  <si>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</si>
  <si>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</si>
  <si>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</si>
  <si>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</si>
  <si>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</si>
  <si>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</si>
  <si>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</si>
  <si>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</si>
  <si>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</si>
  <si>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</si>
  <si>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</si>
  <si>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</si>
  <si>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</si>
  <si>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</si>
  <si>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</si>
  <si>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</si>
  <si>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</si>
  <si>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</si>
  <si>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</si>
  <si>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</si>
  <si>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</si>
  <si>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</si>
  <si>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</si>
  <si>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</si>
  <si>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</si>
  <si>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</si>
  <si>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</si>
  <si>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</si>
  <si>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</si>
  <si>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</si>
  <si>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</si>
  <si>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</si>
  <si>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</si>
  <si>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</si>
  <si>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</si>
  <si>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</si>
  <si>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</si>
  <si>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</si>
  <si>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</si>
  <si>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</si>
  <si>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</si>
  <si>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</si>
  <si>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</si>
  <si>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</si>
  <si>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</si>
  <si>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</si>
  <si>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</si>
  <si>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</si>
  <si>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</si>
  <si>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</si>
  <si>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</si>
  <si>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</si>
  <si>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</si>
  <si>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</si>
  <si>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</si>
  <si>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</si>
  <si>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</si>
  <si>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</si>
  <si>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</si>
  <si>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</si>
  <si>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</si>
  <si>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</si>
  <si>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</si>
  <si>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</si>
  <si>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</si>
  <si>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</si>
  <si>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</si>
  <si>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</si>
  <si>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</si>
  <si>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</si>
  <si>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</si>
  <si>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</si>
  <si>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</si>
  <si>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</si>
  <si>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</si>
  <si>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</si>
  <si>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</si>
  <si>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</si>
  <si>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</si>
  <si>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</si>
  <si>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</si>
  <si>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</si>
  <si>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</si>
  <si>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</si>
  <si>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</si>
  <si>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</si>
  <si>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</si>
  <si>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</si>
  <si>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</si>
  <si>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</si>
  <si>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</si>
  <si>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</si>
  <si>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</si>
  <si>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</si>
  <si>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</si>
  <si>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</si>
  <si>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</si>
  <si>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</si>
  <si>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</si>
  <si>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</si>
  <si>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</si>
  <si>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</si>
  <si>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</si>
  <si>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</si>
  <si>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</si>
  <si>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</si>
  <si>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</si>
  <si>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</si>
  <si>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</si>
  <si>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</si>
  <si>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</si>
  <si>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</si>
  <si>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</si>
  <si>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</si>
  <si>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</si>
  <si>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</si>
  <si>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</si>
  <si>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</si>
  <si>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</si>
  <si>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</si>
  <si>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</si>
  <si>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</si>
  <si>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</si>
  <si>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</si>
  <si>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</si>
  <si>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</si>
  <si>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</si>
  <si>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</si>
  <si>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</si>
  <si>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</si>
  <si>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</si>
  <si>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</si>
  <si>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</si>
  <si>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</si>
  <si>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</si>
  <si>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</si>
  <si>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</si>
  <si>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</si>
  <si>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</si>
  <si>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</si>
  <si>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</si>
  <si>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</si>
  <si>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</si>
  <si>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</si>
  <si>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</si>
  <si>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</si>
  <si>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</si>
  <si>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</si>
  <si>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</si>
  <si>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</si>
  <si>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</si>
  <si>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</si>
  <si>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</si>
  <si>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</si>
  <si>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</si>
  <si>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</si>
  <si>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</si>
  <si>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</si>
  <si>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</si>
  <si>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</si>
  <si>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</si>
  <si>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</si>
  <si>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</si>
  <si>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</si>
  <si>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</si>
  <si>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</si>
  <si>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</si>
  <si>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</si>
  <si>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</si>
  <si>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</si>
  <si>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</si>
  <si>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</si>
  <si>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</si>
  <si>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</si>
  <si>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</si>
  <si>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</si>
  <si>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</si>
  <si>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</si>
  <si>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</si>
  <si>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</si>
  <si>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</si>
  <si>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</si>
  <si>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</si>
  <si>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</si>
  <si>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</si>
  <si>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</si>
  <si>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</si>
  <si>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</si>
  <si>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</si>
  <si>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</si>
  <si>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</si>
  <si>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</si>
  <si>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</si>
  <si>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</si>
  <si>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</si>
  <si>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</si>
  <si>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</si>
  <si>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</si>
  <si>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</si>
  <si>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</si>
  <si>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</si>
  <si>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</si>
  <si>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</si>
  <si>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</si>
  <si>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</si>
  <si>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</si>
  <si>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</si>
  <si>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</si>
  <si>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</si>
  <si>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</si>
  <si>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</si>
  <si>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</si>
  <si>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</si>
  <si>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</si>
  <si>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</si>
  <si>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</si>
  <si>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</si>
  <si>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</si>
  <si>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</si>
  <si>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</si>
  <si>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</si>
  <si>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</si>
  <si>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</si>
  <si>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</si>
  <si>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</si>
  <si>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</si>
  <si>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</si>
  <si>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</si>
  <si>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</si>
  <si>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</si>
  <si>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</si>
  <si>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</si>
  <si>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</si>
  <si>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</si>
  <si>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</si>
  <si>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</si>
  <si>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</si>
  <si>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</si>
  <si>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</si>
  <si>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</si>
  <si>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</si>
  <si>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</si>
  <si>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</si>
  <si>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</si>
  <si>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</si>
  <si>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</si>
  <si>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</si>
  <si>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</si>
  <si>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</si>
  <si>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</si>
  <si>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</si>
  <si>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</si>
  <si>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</si>
  <si>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</si>
  <si>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</si>
  <si>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</si>
  <si>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</si>
  <si>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</si>
  <si>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</si>
  <si>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</si>
  <si>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</si>
  <si>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</si>
  <si>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</si>
  <si>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</si>
  <si>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</si>
  <si>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</si>
  <si>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</si>
  <si>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</si>
  <si>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</si>
  <si>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</si>
  <si>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</si>
  <si>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</si>
  <si>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</si>
  <si>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</si>
  <si>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</si>
  <si>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</si>
  <si>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</si>
  <si>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</si>
  <si>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</si>
  <si>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</si>
  <si>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</si>
  <si>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</si>
  <si>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</si>
  <si>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</si>
  <si>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</si>
  <si>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</si>
  <si>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</si>
  <si>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</si>
  <si>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</si>
  <si>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</si>
  <si>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</si>
  <si>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</si>
  <si>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</si>
  <si>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</si>
  <si>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</si>
  <si>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</si>
  <si>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</si>
  <si>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</si>
  <si>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</si>
  <si>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</si>
  <si>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</si>
  <si>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</si>
  <si>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</si>
  <si>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</si>
  <si>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</si>
  <si>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</si>
  <si>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</si>
  <si>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</si>
  <si>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</si>
  <si>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</si>
  <si>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</si>
  <si>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</si>
  <si>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</si>
  <si>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</si>
  <si>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</si>
  <si>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</si>
  <si>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</si>
  <si>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</si>
  <si>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</si>
  <si>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</si>
  <si>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</si>
  <si>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</si>
  <si>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</si>
  <si>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</si>
  <si>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</si>
  <si>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</si>
  <si>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</si>
  <si>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</si>
  <si>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</si>
  <si>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</si>
  <si>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</si>
  <si>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</si>
  <si>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</si>
  <si>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</si>
  <si>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</si>
  <si>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</si>
  <si>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</si>
  <si>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</si>
  <si>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</si>
  <si>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</si>
  <si>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</si>
  <si>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</si>
  <si>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</si>
  <si>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</si>
  <si>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</si>
  <si>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</si>
  <si>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</si>
  <si>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</si>
  <si>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</si>
  <si>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</si>
  <si>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</si>
  <si>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</si>
  <si>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</si>
  <si>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</si>
  <si>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</si>
  <si>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</si>
  <si>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</si>
  <si>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</si>
  <si>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</si>
  <si>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</si>
  <si>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</si>
  <si>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</si>
  <si>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</si>
  <si>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</si>
  <si>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</si>
  <si>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</si>
  <si>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</si>
  <si>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</si>
  <si>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</si>
  <si>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</si>
  <si>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</si>
  <si>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</si>
  <si>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</si>
  <si>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</si>
  <si>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</si>
  <si>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</si>
  <si>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</si>
  <si>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</si>
  <si>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</si>
  <si>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</si>
  <si>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</si>
  <si>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</si>
  <si>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</si>
  <si>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</si>
  <si>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</si>
  <si>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</si>
  <si>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</si>
  <si>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</si>
  <si>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</si>
  <si>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</si>
  <si>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</si>
  <si>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</si>
  <si>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</si>
  <si>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</si>
  <si>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</si>
  <si>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</si>
  <si>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</si>
  <si>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</si>
  <si>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</si>
  <si>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</si>
  <si>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</si>
  <si>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</si>
  <si>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</si>
  <si>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</si>
  <si>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</si>
  <si>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</si>
  <si>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</si>
  <si>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</si>
  <si>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</si>
  <si>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</si>
  <si>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</si>
  <si>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</si>
  <si>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</si>
  <si>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</si>
  <si>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</si>
  <si>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</si>
  <si>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</si>
  <si>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</si>
  <si>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</si>
  <si>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</si>
  <si>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</si>
  <si>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</si>
  <si>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</si>
  <si>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</si>
  <si>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</si>
  <si>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</si>
  <si>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</si>
  <si>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</si>
  <si>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</si>
  <si>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</si>
  <si>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</si>
  <si>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</si>
  <si>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</si>
  <si>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</si>
  <si>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</si>
  <si>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</si>
  <si>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</si>
  <si>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</si>
  <si>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</si>
  <si>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</si>
  <si>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</si>
  <si>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</si>
  <si>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</si>
  <si>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</si>
  <si>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</si>
  <si>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</si>
  <si>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</si>
  <si>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</si>
  <si>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</si>
  <si>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</si>
  <si>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</si>
  <si>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</si>
  <si>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</si>
  <si>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</si>
  <si>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</si>
  <si>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</si>
  <si>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</si>
  <si>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</si>
  <si>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</si>
  <si>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</si>
  <si>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</si>
  <si>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</si>
  <si>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</si>
  <si>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</si>
  <si>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</si>
  <si>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</si>
  <si>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</si>
  <si>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</si>
  <si>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</si>
  <si>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</si>
  <si>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</si>
  <si>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</si>
  <si>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</si>
  <si>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</si>
  <si>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</si>
  <si>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</si>
  <si>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</si>
  <si>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</si>
  <si>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</si>
  <si>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</si>
  <si>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</si>
  <si>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</si>
  <si>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</si>
  <si>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</si>
  <si>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</si>
  <si>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</si>
  <si>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</si>
  <si>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</si>
  <si>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</si>
  <si>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</si>
  <si>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</si>
  <si>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</si>
  <si>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</si>
  <si>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</si>
  <si>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</si>
  <si>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</si>
  <si>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</si>
  <si>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</si>
  <si>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</si>
  <si>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</si>
  <si>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</si>
  <si>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</si>
  <si>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</si>
  <si>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</si>
  <si>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</si>
  <si>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</si>
  <si>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</si>
  <si>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</si>
  <si>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</si>
  <si>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</si>
  <si>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</si>
  <si>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</si>
  <si>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</si>
  <si>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</si>
  <si>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</si>
  <si>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</si>
  <si>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</si>
  <si>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</si>
  <si>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</si>
  <si>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</si>
  <si>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</si>
  <si>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</si>
  <si>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</si>
  <si>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</si>
  <si>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</si>
  <si>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</si>
  <si>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</si>
  <si>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</si>
  <si>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</si>
  <si>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</si>
  <si>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</si>
  <si>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</si>
  <si>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</si>
  <si>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</si>
  <si>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</si>
  <si>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</si>
  <si>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</si>
  <si>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</si>
  <si>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</si>
  <si>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</si>
  <si>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</si>
  <si>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</si>
  <si>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</si>
  <si>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</si>
  <si>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</si>
  <si>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</si>
  <si>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</si>
  <si>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</si>
  <si>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</si>
  <si>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</si>
  <si>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</si>
  <si>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</si>
  <si>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</si>
  <si>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</si>
  <si>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</si>
  <si>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</si>
  <si>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</si>
  <si>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</si>
  <si>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</si>
  <si>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</si>
  <si>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</si>
  <si>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</si>
  <si>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</si>
  <si>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</si>
  <si>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</si>
  <si>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</si>
  <si>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</si>
  <si>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</si>
  <si>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</si>
  <si>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</si>
  <si>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</si>
  <si>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</si>
  <si>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</si>
  <si>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</si>
  <si>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</si>
  <si>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</si>
  <si>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</si>
  <si>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</si>
  <si>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</si>
  <si>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</si>
  <si>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</si>
  <si>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</si>
  <si>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</si>
  <si>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</si>
  <si>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</si>
  <si>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</si>
  <si>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</si>
  <si>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</si>
  <si>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</si>
  <si>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</si>
  <si>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</si>
  <si>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</si>
  <si>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</si>
  <si>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</si>
  <si>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</si>
  <si>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</si>
  <si>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</si>
  <si>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</si>
  <si>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</si>
  <si>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</si>
  <si>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</si>
  <si>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</si>
  <si>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</si>
  <si>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</si>
  <si>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</si>
  <si>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</si>
  <si>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</si>
  <si>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</si>
  <si>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</si>
  <si>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</si>
  <si>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</si>
  <si>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</si>
  <si>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</si>
  <si>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</si>
  <si>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</si>
  <si>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</si>
  <si>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</si>
  <si>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</si>
  <si>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</si>
  <si>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</si>
  <si>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</si>
  <si>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</si>
  <si>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</si>
  <si>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</si>
  <si>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</si>
  <si>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</si>
  <si>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</si>
  <si>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</si>
  <si>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</si>
  <si>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</si>
  <si>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</si>
  <si>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</si>
  <si>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</si>
  <si>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</si>
  <si>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</si>
  <si>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</si>
  <si>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</si>
  <si>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</si>
  <si>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</si>
  <si>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</si>
  <si>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</si>
  <si>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</si>
  <si>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</si>
  <si>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</si>
  <si>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</si>
  <si>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</si>
  <si>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</si>
  <si>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</si>
  <si>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</si>
  <si>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</si>
  <si>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</si>
  <si>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</si>
  <si>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</si>
  <si>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</si>
  <si>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</si>
  <si>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</si>
  <si>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</si>
  <si>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</si>
  <si>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</si>
  <si>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</si>
  <si>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</si>
  <si>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</si>
  <si>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</si>
  <si>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</si>
  <si>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</si>
  <si>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</si>
  <si>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</si>
  <si>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</si>
  <si>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</si>
  <si>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</si>
  <si>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</si>
  <si>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</si>
  <si>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</si>
  <si>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</si>
  <si>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</si>
  <si>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</si>
  <si>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</si>
  <si>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</si>
  <si>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</si>
  <si>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</si>
  <si>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</si>
  <si>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</si>
  <si>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</si>
  <si>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</si>
  <si>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</si>
  <si>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</si>
  <si>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</si>
  <si>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</si>
  <si>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</si>
  <si>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</si>
  <si>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</si>
  <si>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</si>
  <si>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</si>
  <si>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</si>
  <si>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</si>
  <si>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</si>
  <si>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</si>
  <si>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</si>
  <si>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</si>
  <si>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</si>
  <si>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</si>
  <si>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</si>
  <si>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</si>
  <si>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</si>
  <si>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</si>
  <si>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</si>
  <si>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</si>
  <si>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</si>
  <si>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</si>
  <si>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</si>
  <si>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</si>
  <si>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</si>
  <si>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</si>
  <si>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</si>
  <si>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</si>
  <si>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</si>
  <si>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</si>
  <si>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</si>
  <si>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</si>
  <si>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</si>
  <si>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</si>
  <si>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</si>
  <si>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</si>
  <si>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</si>
  <si>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</si>
  <si>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</si>
  <si>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</si>
  <si>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</si>
  <si>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</si>
  <si>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</si>
  <si>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</si>
  <si>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</si>
  <si>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</si>
  <si>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</si>
  <si>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</si>
  <si>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</si>
  <si>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</si>
  <si>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</si>
  <si>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</si>
  <si>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</si>
  <si>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</si>
  <si>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</si>
  <si>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</si>
  <si>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</si>
  <si>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</si>
  <si>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</si>
  <si>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</si>
  <si>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</si>
  <si>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</si>
  <si>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</si>
  <si>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</si>
  <si>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</si>
  <si>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</si>
  <si>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</si>
  <si>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</si>
  <si>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</si>
  <si>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</si>
  <si>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</si>
  <si>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</si>
  <si>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</si>
  <si>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</si>
  <si>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</si>
  <si>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</si>
  <si>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</si>
  <si>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</si>
  <si>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</si>
  <si>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</si>
  <si>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</si>
  <si>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</si>
  <si>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</si>
  <si>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</si>
  <si>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</si>
  <si>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</si>
  <si>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</si>
  <si>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</si>
  <si>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</si>
  <si>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</si>
  <si>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</si>
  <si>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</si>
  <si>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</si>
  <si>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</si>
  <si>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</si>
  <si>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</si>
  <si>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</si>
  <si>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</si>
  <si>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</si>
  <si>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</si>
  <si>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</si>
  <si>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</si>
  <si>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</si>
  <si>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</si>
  <si>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</si>
  <si>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</si>
  <si>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</si>
  <si>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</si>
  <si>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</si>
  <si>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</si>
  <si>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</si>
  <si>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</si>
  <si>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</si>
  <si>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</si>
  <si>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</si>
  <si>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</si>
  <si>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</si>
  <si>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</si>
  <si>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</si>
  <si>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</si>
  <si>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</si>
  <si>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</si>
  <si>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</si>
  <si>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</si>
  <si>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</si>
  <si>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</si>
  <si>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</si>
  <si>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</si>
  <si>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</si>
  <si>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</si>
  <si>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</si>
  <si>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</si>
  <si>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</si>
  <si>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</si>
  <si>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</si>
  <si>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</si>
  <si>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</si>
  <si>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</si>
  <si>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</si>
  <si>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</si>
  <si>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</si>
  <si>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</si>
  <si>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</si>
  <si>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</si>
  <si>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</si>
  <si>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</si>
  <si>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</si>
  <si>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</si>
  <si>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</si>
  <si>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</si>
  <si>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</si>
  <si>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</si>
  <si>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</si>
  <si>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</si>
  <si>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</si>
  <si>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</si>
  <si>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</si>
  <si>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</si>
  <si>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</si>
  <si>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</si>
  <si>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</si>
  <si>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</si>
  <si>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</si>
  <si>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</si>
  <si>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</si>
  <si>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</si>
  <si>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</si>
  <si>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</si>
  <si>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</si>
  <si>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</si>
  <si>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</si>
  <si>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</si>
  <si>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</si>
  <si>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</si>
  <si>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</si>
  <si>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</si>
  <si>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</si>
  <si>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</si>
  <si>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</si>
  <si>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</si>
  <si>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</si>
  <si>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</si>
  <si>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</si>
  <si>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</si>
  <si>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</si>
  <si>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</si>
  <si>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</si>
  <si>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</si>
  <si>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</si>
  <si>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</si>
  <si>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</si>
  <si>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</si>
  <si>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</si>
  <si>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</si>
  <si>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</si>
  <si>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</si>
  <si>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</si>
  <si>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</si>
  <si>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</si>
  <si>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</si>
  <si>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</si>
  <si>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</si>
  <si>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</si>
  <si>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</si>
  <si>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</si>
  <si>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</si>
  <si>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</si>
  <si>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</si>
  <si>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</si>
  <si>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</si>
  <si>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</si>
  <si>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</si>
  <si>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</si>
  <si>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</si>
  <si>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</si>
  <si>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</si>
  <si>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</si>
  <si>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</si>
  <si>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</si>
  <si>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</si>
  <si>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</si>
  <si>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</si>
  <si>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</si>
  <si>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</si>
  <si>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</si>
  <si>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</si>
  <si>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</si>
  <si>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</si>
  <si>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</si>
  <si>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</si>
  <si>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</si>
  <si>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</si>
  <si>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</si>
  <si>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</si>
  <si>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</si>
  <si>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</si>
  <si>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</si>
  <si>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</si>
  <si>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</si>
  <si>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</si>
  <si>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</si>
  <si>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</si>
  <si>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</si>
  <si>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</si>
  <si>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</si>
  <si>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</si>
  <si>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</si>
  <si>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</si>
  <si>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</si>
  <si>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</si>
  <si>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</si>
  <si>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</si>
  <si>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</si>
  <si>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</si>
  <si>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</si>
  <si>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</si>
  <si>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</si>
  <si>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</si>
  <si>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</si>
  <si>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</si>
  <si>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</si>
  <si>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</si>
  <si>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</si>
  <si>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</si>
  <si>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</si>
  <si>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</si>
  <si>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</si>
  <si>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</si>
  <si>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</si>
  <si>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</si>
  <si>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</si>
  <si>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</si>
  <si>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</si>
  <si>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</si>
  <si>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</si>
  <si>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</si>
  <si>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</si>
  <si>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</si>
  <si>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</si>
  <si>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</si>
  <si>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</si>
  <si>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</si>
  <si>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</si>
  <si>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</si>
  <si>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</si>
  <si>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</si>
  <si>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</si>
  <si>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</si>
  <si>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</si>
  <si>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</si>
  <si>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</si>
  <si>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</si>
  <si>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</si>
  <si>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</si>
  <si>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</si>
  <si>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</si>
  <si>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</si>
  <si>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</si>
  <si>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</si>
  <si>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</si>
  <si>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</si>
  <si>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</si>
  <si>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</si>
  <si>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</si>
  <si>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</si>
  <si>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</si>
  <si>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</si>
  <si>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</si>
  <si>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</si>
  <si>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</si>
  <si>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</si>
  <si>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</si>
  <si>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</si>
  <si>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</si>
  <si>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</si>
  <si>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</si>
  <si>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</si>
  <si>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</si>
  <si>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</si>
  <si>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</si>
  <si>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</si>
  <si>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</si>
  <si>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</si>
  <si>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</si>
  <si>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</si>
  <si>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</si>
  <si>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</si>
  <si>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</si>
  <si>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</si>
  <si>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</si>
  <si>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</si>
  <si>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</si>
  <si>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</si>
  <si>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</si>
  <si>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</si>
  <si>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</si>
  <si>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</si>
  <si>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</si>
  <si>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</si>
  <si>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</si>
  <si>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</si>
  <si>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</si>
  <si>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</si>
  <si>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</si>
  <si>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</si>
  <si>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</si>
  <si>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</si>
  <si>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</si>
  <si>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</si>
  <si>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</si>
  <si>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</si>
  <si>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</si>
  <si>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</si>
  <si>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</si>
  <si>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</si>
  <si>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</si>
  <si>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</si>
  <si>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</si>
  <si>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</si>
  <si>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</si>
  <si>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</si>
  <si>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</si>
  <si>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</si>
  <si>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</si>
  <si>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</si>
  <si>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</si>
  <si>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</si>
  <si>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</si>
  <si>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</si>
  <si>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</si>
  <si>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</si>
  <si>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</si>
  <si>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</si>
  <si>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</si>
  <si>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</si>
  <si>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</si>
  <si>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</si>
  <si>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</si>
  <si>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</si>
  <si>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</si>
  <si>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</si>
  <si>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</si>
  <si>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</si>
  <si>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</si>
  <si>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</si>
  <si>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</si>
  <si>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</si>
  <si>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</si>
  <si>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</si>
  <si>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</si>
  <si>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</si>
  <si>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</si>
  <si>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</si>
  <si>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</si>
  <si>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</si>
  <si>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</si>
  <si>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</si>
  <si>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</si>
  <si>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</si>
  <si>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</si>
  <si>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</si>
  <si>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</si>
  <si>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</si>
  <si>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</si>
  <si>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</si>
  <si>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</si>
  <si>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</si>
  <si>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</si>
  <si>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</si>
  <si>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</si>
  <si>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</si>
  <si>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</si>
  <si>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</si>
  <si>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</si>
  <si>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</si>
  <si>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</si>
  <si>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</si>
  <si>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</si>
  <si>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</si>
  <si>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</si>
  <si>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</si>
  <si>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</si>
  <si>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</si>
  <si>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</si>
  <si>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</si>
  <si>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</si>
  <si>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</si>
  <si>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</si>
  <si>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</si>
  <si>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</si>
  <si>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</si>
  <si>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</si>
  <si>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</si>
  <si>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</si>
  <si>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</si>
  <si>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</si>
  <si>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</si>
  <si>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</si>
  <si>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</si>
  <si>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</si>
  <si>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</si>
  <si>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</si>
  <si>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</si>
  <si>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</si>
  <si>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</si>
  <si>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</si>
  <si>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</si>
  <si>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</si>
  <si>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</si>
  <si>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</si>
  <si>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</si>
  <si>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</si>
  <si>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</si>
  <si>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</si>
  <si>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</si>
  <si>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</si>
  <si>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</si>
  <si>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</si>
  <si>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</si>
  <si>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</si>
  <si>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</si>
  <si>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</si>
  <si>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</si>
  <si>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</si>
  <si>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</si>
  <si>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</si>
  <si>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</si>
  <si>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</si>
  <si>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</si>
  <si>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</si>
  <si>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</si>
  <si>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</si>
  <si>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</si>
  <si>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</si>
  <si>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</si>
  <si>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</si>
  <si>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</si>
  <si>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</si>
  <si>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</si>
  <si>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</si>
  <si>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</si>
  <si>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</si>
  <si>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</si>
  <si>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</si>
  <si>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</si>
  <si>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</si>
  <si>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</si>
  <si>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</si>
  <si>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</si>
  <si>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</si>
  <si>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</si>
  <si>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</si>
  <si>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</si>
  <si>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</si>
  <si>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</si>
  <si>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</si>
  <si>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</si>
  <si>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</si>
  <si>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</si>
  <si>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</si>
  <si>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</si>
  <si>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</si>
  <si>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</si>
  <si>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</si>
  <si>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</si>
  <si>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</si>
  <si>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</si>
  <si>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</si>
  <si>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</si>
  <si>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</si>
  <si>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</si>
  <si>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</si>
  <si>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</si>
  <si>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</si>
  <si>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</si>
  <si>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</si>
  <si>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</si>
  <si>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</si>
  <si>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</si>
  <si>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</si>
  <si>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</si>
  <si>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</si>
  <si>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</si>
  <si>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</si>
  <si>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</si>
  <si>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</si>
  <si>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</si>
  <si>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</si>
  <si>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</si>
  <si>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</si>
  <si>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</si>
  <si>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</si>
  <si>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</si>
  <si>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</si>
  <si>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</si>
  <si>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</si>
  <si>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</si>
  <si>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</si>
  <si>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</si>
  <si>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</si>
  <si>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</si>
  <si>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</si>
  <si>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</si>
  <si>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</si>
  <si>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</si>
  <si>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</si>
  <si>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</si>
  <si>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</si>
  <si>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</si>
  <si>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</si>
  <si>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</si>
  <si>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</si>
  <si>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</si>
  <si>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</si>
  <si>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</si>
  <si>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</si>
  <si>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</si>
  <si>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</si>
  <si>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</si>
  <si>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</si>
  <si>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</si>
  <si>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</si>
  <si>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</si>
  <si>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</si>
  <si>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</si>
  <si>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</si>
  <si>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</si>
  <si>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</si>
  <si>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</si>
  <si>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</si>
  <si>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</si>
  <si>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</si>
  <si>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</si>
  <si>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</si>
  <si>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</si>
  <si>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</si>
  <si>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</si>
  <si>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</si>
  <si>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</si>
  <si>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</si>
  <si>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</si>
  <si>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</si>
  <si>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</si>
  <si>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</si>
  <si>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</si>
  <si>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</si>
  <si>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</si>
  <si>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</si>
  <si>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</si>
  <si>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</si>
  <si>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</si>
  <si>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</si>
  <si>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</si>
  <si>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</si>
  <si>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</si>
  <si>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</si>
  <si>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</si>
  <si>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</si>
  <si>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</si>
  <si>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</si>
  <si>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</si>
  <si>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</si>
  <si>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</si>
  <si>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</si>
  <si>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</si>
  <si>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</si>
  <si>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</si>
  <si>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</si>
  <si>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</si>
  <si>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</si>
  <si>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</si>
  <si>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</si>
  <si>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</si>
  <si>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</si>
  <si>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</si>
  <si>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</si>
  <si>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</si>
  <si>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</si>
  <si>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</si>
  <si>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</si>
  <si>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</si>
  <si>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</si>
  <si>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</si>
  <si>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</si>
  <si>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</si>
  <si>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</si>
  <si>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</si>
  <si>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</si>
  <si>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</si>
  <si>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</si>
  <si>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</si>
  <si>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</si>
  <si>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</si>
  <si>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</si>
  <si>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</si>
  <si>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</si>
  <si>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</si>
  <si>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</si>
  <si>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</si>
  <si>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</si>
  <si>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</si>
  <si>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</si>
  <si>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</si>
  <si>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</si>
  <si>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</si>
  <si>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</si>
  <si>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</si>
  <si>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</si>
  <si>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</si>
  <si>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</si>
  <si>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</si>
  <si>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</si>
  <si>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</si>
  <si>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</si>
  <si>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</si>
  <si>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</si>
  <si>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</si>
  <si>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</si>
  <si>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</si>
  <si>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</si>
  <si>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</si>
  <si>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</si>
  <si>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</si>
  <si>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</si>
  <si>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</si>
  <si>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</si>
  <si>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</si>
  <si>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</si>
  <si>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</si>
  <si>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</si>
  <si>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</si>
  <si>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</si>
  <si>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</si>
  <si>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</si>
  <si>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</si>
  <si>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</si>
  <si>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</si>
  <si>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</si>
  <si>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</si>
  <si>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</si>
  <si>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</si>
  <si>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</si>
  <si>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</si>
  <si>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</si>
  <si>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</si>
  <si>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</si>
  <si>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</si>
  <si>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</si>
  <si>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</si>
  <si>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</si>
  <si>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</si>
  <si>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</si>
  <si>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</si>
  <si>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</si>
  <si>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</si>
  <si>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</si>
  <si>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</si>
  <si>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</si>
  <si>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</si>
  <si>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</si>
  <si>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</si>
  <si>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</si>
  <si>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</si>
  <si>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</si>
  <si>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</si>
  <si>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</si>
  <si>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</si>
  <si>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</si>
  <si>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</si>
  <si>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</si>
  <si>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</si>
  <si>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</si>
  <si>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</si>
  <si>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</si>
  <si>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</si>
  <si>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</si>
  <si>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</si>
  <si>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</si>
  <si>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</si>
  <si>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</si>
  <si>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</si>
  <si>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</si>
  <si>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</si>
  <si>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</si>
  <si>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</si>
  <si>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</si>
  <si>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</si>
  <si>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</si>
  <si>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</si>
  <si>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</si>
  <si>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</si>
  <si>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</si>
  <si>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</si>
  <si>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</si>
  <si>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</si>
  <si>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</si>
  <si>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</si>
  <si>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</si>
  <si>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</si>
  <si>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</si>
  <si>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</si>
  <si>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</si>
  <si>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</si>
  <si>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</si>
  <si>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</si>
  <si>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</si>
  <si>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</si>
  <si>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</si>
  <si>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</si>
  <si>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</si>
  <si>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</si>
  <si>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</si>
  <si>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</si>
  <si>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</si>
  <si>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</si>
  <si>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</si>
  <si>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</si>
  <si>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</si>
  <si>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</si>
  <si>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</si>
  <si>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</si>
  <si>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</si>
  <si>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</si>
  <si>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</si>
  <si>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</si>
  <si>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</si>
  <si>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</si>
  <si>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</si>
  <si>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</si>
  <si>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</si>
  <si>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</si>
  <si>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</si>
  <si>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</si>
  <si>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</si>
  <si>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</si>
  <si>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</si>
  <si>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</si>
  <si>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</si>
  <si>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</si>
  <si>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</si>
  <si>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</si>
  <si>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</si>
  <si>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</si>
  <si>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</si>
  <si>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</si>
  <si>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</si>
  <si>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</si>
  <si>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</si>
  <si>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</si>
  <si>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</si>
  <si>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</si>
  <si>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</si>
  <si>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</si>
  <si>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</si>
  <si>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</si>
  <si>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</si>
  <si>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</si>
  <si>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</si>
  <si>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</si>
  <si>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</si>
  <si>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</si>
  <si>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</si>
  <si>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</si>
  <si>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</si>
  <si>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</si>
  <si>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</si>
  <si>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</si>
  <si>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</si>
  <si>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</si>
  <si>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</si>
  <si>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</si>
  <si>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</si>
  <si>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</si>
  <si>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</si>
  <si>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</si>
  <si>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</si>
  <si>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</si>
  <si>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</si>
  <si>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</si>
  <si>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</si>
  <si>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</si>
  <si>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</si>
  <si>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</si>
  <si>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</si>
  <si>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</si>
  <si>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</si>
  <si>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</si>
  <si>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</si>
  <si>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</si>
  <si>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</si>
  <si>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</si>
  <si>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</si>
  <si>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</si>
  <si>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</si>
  <si>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</si>
  <si>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</si>
  <si>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</si>
  <si>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</si>
  <si>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</si>
  <si>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</si>
  <si>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</si>
  <si>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</si>
  <si>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</si>
  <si>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</si>
  <si>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</si>
  <si>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</si>
  <si>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</si>
  <si>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</si>
  <si>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</si>
  <si>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</si>
  <si>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</si>
  <si>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</si>
  <si>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</si>
  <si>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</si>
  <si>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</si>
  <si>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</si>
  <si>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</si>
  <si>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</si>
  <si>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</si>
  <si>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</si>
  <si>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</si>
  <si>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</si>
  <si>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</si>
  <si>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</si>
  <si>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</si>
  <si>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</si>
  <si>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</si>
  <si>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</si>
  <si>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</si>
  <si>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</si>
  <si>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</si>
  <si>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</si>
  <si>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</si>
  <si>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</si>
  <si>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</si>
  <si>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</si>
  <si>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</si>
  <si>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</si>
  <si>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</si>
  <si>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</si>
  <si>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</si>
  <si>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</si>
  <si>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</si>
  <si>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</si>
  <si>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</si>
  <si>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</si>
  <si>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</si>
  <si>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</si>
  <si>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</si>
  <si>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</si>
  <si>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</si>
  <si>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</si>
  <si>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</si>
  <si>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</si>
  <si>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</si>
  <si>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</si>
  <si>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</si>
  <si>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</si>
  <si>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</si>
  <si>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</si>
  <si>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</si>
  <si>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</si>
  <si>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</si>
  <si>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</si>
  <si>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</si>
  <si>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</si>
  <si>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</si>
  <si>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</si>
  <si>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</si>
  <si>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</si>
  <si>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</si>
  <si>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</si>
  <si>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</si>
  <si>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</si>
  <si>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</si>
  <si>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</si>
  <si>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</si>
  <si>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</si>
  <si>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</si>
  <si>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</si>
  <si>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</si>
  <si>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</si>
  <si>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</si>
  <si>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</si>
  <si>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</si>
  <si>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</si>
  <si>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</si>
  <si>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</si>
  <si>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</si>
  <si>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</si>
  <si>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</si>
  <si>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</si>
  <si>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</si>
  <si>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</si>
  <si>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</si>
  <si>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</si>
  <si>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</si>
  <si>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</si>
  <si>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</si>
  <si>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</si>
  <si>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</si>
  <si>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</si>
  <si>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</si>
  <si>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</si>
  <si>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</si>
  <si>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</si>
  <si>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</si>
  <si>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</si>
  <si>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</si>
  <si>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</si>
  <si>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</si>
  <si>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</si>
  <si>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</si>
  <si>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</si>
  <si>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</si>
  <si>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</si>
  <si>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</si>
  <si>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</si>
  <si>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</si>
  <si>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</si>
  <si>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</si>
  <si>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</si>
  <si>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</si>
  <si>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</si>
  <si>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</si>
  <si>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</si>
  <si>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</si>
  <si>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</si>
  <si>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</si>
  <si>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</si>
  <si>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</si>
  <si>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</si>
  <si>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</si>
  <si>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</si>
  <si>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</si>
  <si>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</si>
  <si>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</si>
  <si>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</si>
  <si>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</si>
  <si>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</si>
  <si>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</si>
  <si>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</si>
  <si>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</si>
  <si>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</si>
  <si>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</si>
  <si>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</si>
  <si>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</si>
  <si>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</si>
  <si>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</si>
  <si>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</si>
  <si>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</si>
  <si>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</si>
  <si>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</si>
  <si>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</si>
  <si>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</si>
  <si>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</si>
  <si>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</si>
  <si>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</si>
  <si>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</si>
  <si>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</si>
  <si>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</si>
  <si>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</si>
  <si>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</si>
  <si>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</si>
  <si>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</si>
  <si>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</si>
  <si>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</si>
  <si>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</si>
  <si>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</si>
  <si>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</si>
  <si>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</si>
  <si>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</si>
  <si>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</si>
  <si>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</si>
  <si>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</si>
  <si>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</si>
  <si>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</si>
  <si>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</si>
  <si>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</si>
  <si>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</si>
  <si>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</si>
  <si>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</si>
  <si>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</si>
  <si>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</si>
  <si>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</si>
  <si>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</si>
  <si>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</si>
  <si>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</si>
  <si>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</si>
  <si>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</si>
  <si>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</si>
  <si>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</si>
  <si>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</si>
  <si>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</si>
  <si>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</si>
  <si>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</si>
  <si>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</si>
  <si>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</si>
  <si>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</si>
  <si>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</si>
  <si>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</si>
  <si>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</si>
  <si>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</si>
  <si>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</si>
  <si>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</si>
  <si>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</si>
  <si>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</si>
  <si>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</si>
  <si>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</si>
  <si>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</si>
  <si>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</si>
  <si>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</si>
  <si>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</si>
  <si>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</si>
  <si>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</si>
  <si>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</si>
  <si>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</si>
  <si>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</si>
  <si>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</si>
  <si>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</si>
  <si>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</si>
  <si>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</si>
  <si>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</si>
  <si>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</si>
  <si>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</si>
  <si>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</si>
  <si>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</si>
  <si>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</si>
  <si>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</si>
  <si>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</si>
  <si>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</si>
  <si>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</si>
  <si>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</si>
  <si>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</si>
  <si>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</si>
  <si>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</si>
  <si>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</si>
  <si>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</si>
  <si>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</si>
  <si>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</si>
  <si>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</si>
  <si>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</si>
  <si>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</si>
  <si>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</si>
  <si>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</si>
  <si>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</si>
  <si>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</si>
  <si>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</si>
  <si>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</si>
  <si>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</si>
  <si>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</si>
  <si>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</si>
  <si>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</si>
  <si>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</si>
  <si>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</si>
  <si>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</si>
  <si>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</si>
  <si>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</si>
  <si>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</si>
  <si>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</si>
  <si>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</si>
  <si>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</si>
  <si>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</si>
  <si>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</si>
  <si>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</si>
  <si>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</si>
  <si>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</si>
  <si>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</si>
  <si>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</si>
  <si>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</si>
  <si>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</si>
  <si>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</si>
  <si>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</si>
  <si>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</si>
  <si>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</si>
  <si>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</si>
  <si>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</si>
  <si>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</si>
  <si>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</si>
  <si>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</si>
  <si>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</si>
  <si>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</si>
  <si>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</si>
  <si>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</si>
  <si>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</si>
  <si>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</si>
  <si>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</si>
  <si>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</si>
  <si>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</si>
  <si>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</si>
  <si>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</si>
  <si>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</si>
  <si>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</si>
  <si>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</si>
  <si>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</si>
  <si>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</si>
  <si>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</si>
  <si>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</si>
  <si>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</si>
  <si>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</si>
  <si>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</si>
  <si>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</si>
  <si>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</si>
  <si>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</si>
  <si>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</si>
  <si>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</si>
  <si>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</si>
  <si>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</si>
  <si>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</si>
  <si>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</si>
  <si>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</si>
  <si>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</si>
  <si>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</si>
  <si>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</si>
  <si>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</si>
  <si>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</si>
  <si>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</si>
  <si>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</si>
  <si>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</si>
  <si>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</si>
  <si>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</si>
  <si>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</si>
  <si>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</si>
  <si>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</si>
  <si>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</si>
  <si>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</si>
  <si>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</si>
  <si>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</si>
  <si>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</si>
  <si>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</si>
  <si>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</si>
  <si>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</si>
  <si>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</si>
  <si>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</si>
  <si>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</si>
  <si>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</si>
  <si>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</si>
  <si>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</si>
  <si>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</si>
  <si>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</si>
  <si>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</si>
  <si>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</si>
  <si>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</si>
  <si>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</si>
  <si>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</si>
  <si>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</si>
  <si>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</si>
  <si>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</si>
  <si>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</si>
  <si>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</si>
  <si>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</si>
  <si>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</si>
  <si>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</si>
  <si>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</si>
  <si>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</si>
  <si>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</si>
  <si>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</si>
  <si>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</si>
  <si>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</si>
  <si>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</si>
  <si>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</si>
  <si>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</si>
  <si>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</si>
  <si>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</si>
  <si>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</si>
  <si>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</si>
  <si>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</si>
  <si>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</si>
  <si>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</si>
  <si>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</si>
  <si>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</si>
  <si>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</si>
  <si>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</si>
  <si>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</si>
  <si>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</si>
  <si>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</si>
  <si>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</si>
  <si>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</si>
  <si>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</si>
  <si>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</si>
  <si>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</si>
  <si>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</si>
  <si>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</si>
  <si>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</si>
  <si>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</si>
  <si>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</si>
  <si>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</si>
  <si>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</si>
  <si>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</si>
  <si>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</si>
  <si>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</si>
  <si>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</si>
  <si>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</si>
  <si>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</si>
  <si>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</si>
  <si>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</si>
  <si>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</si>
  <si>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</si>
  <si>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</si>
  <si>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</si>
  <si>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</si>
  <si>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</si>
  <si>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</si>
  <si>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</si>
  <si>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</si>
  <si>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</si>
  <si>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</si>
  <si>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</si>
  <si>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</si>
  <si>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</si>
  <si>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</si>
  <si>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</si>
  <si>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</si>
  <si>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</si>
  <si>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</si>
  <si>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</si>
  <si>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</si>
  <si>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</si>
  <si>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</si>
  <si>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</si>
  <si>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</si>
  <si>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</si>
  <si>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</si>
  <si>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</si>
  <si>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</si>
  <si>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</si>
  <si>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</si>
  <si>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</si>
  <si>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</si>
  <si>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</si>
  <si>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</si>
  <si>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</si>
  <si>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</si>
  <si>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</si>
  <si>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</si>
  <si>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</si>
  <si>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</si>
  <si>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</si>
  <si>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</si>
  <si>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</si>
  <si>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</si>
  <si>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</si>
  <si>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</si>
  <si>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</si>
  <si>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</si>
  <si>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</si>
  <si>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</si>
  <si>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</si>
  <si>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</si>
  <si>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</si>
  <si>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</si>
  <si>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</si>
  <si>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</si>
  <si>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</si>
  <si>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</si>
  <si>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</si>
  <si>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</si>
  <si>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</si>
  <si>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</si>
  <si>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</si>
  <si>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</si>
  <si>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</si>
  <si>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</si>
  <si>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</si>
  <si>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</si>
  <si>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</si>
  <si>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</si>
  <si>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</si>
  <si>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</si>
  <si>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</si>
  <si>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</si>
  <si>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</si>
  <si>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</si>
  <si>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</si>
  <si>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</si>
  <si>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</si>
  <si>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</si>
  <si>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</si>
  <si>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</si>
  <si>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</si>
  <si>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</si>
  <si>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</si>
  <si>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</si>
  <si>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</si>
  <si>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</si>
  <si>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</si>
  <si>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</si>
  <si>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</si>
  <si>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</si>
  <si>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</si>
  <si>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</si>
  <si>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</si>
  <si>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</si>
  <si>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</si>
  <si>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</si>
  <si>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</si>
  <si>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</si>
  <si>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</si>
  <si>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</si>
  <si>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</si>
  <si>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</si>
  <si>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</si>
  <si>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</si>
  <si>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</si>
  <si>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</si>
  <si>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</si>
  <si>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</si>
  <si>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</si>
  <si>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</si>
  <si>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</si>
  <si>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</si>
  <si>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</si>
  <si>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</si>
  <si>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</si>
  <si>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</si>
  <si>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</si>
  <si>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</si>
  <si>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</si>
  <si>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</si>
  <si>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</si>
  <si>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</si>
  <si>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</si>
  <si>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</si>
  <si>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</si>
  <si>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</si>
  <si>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</si>
  <si>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</si>
  <si>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</si>
  <si>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</si>
  <si>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</si>
  <si>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</si>
  <si>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</si>
  <si>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</si>
  <si>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</si>
  <si>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</si>
  <si>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</si>
  <si>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</si>
  <si>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</si>
  <si>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</si>
  <si>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</si>
  <si>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</si>
  <si>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</si>
  <si>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</si>
  <si>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</si>
  <si>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</si>
  <si>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</si>
  <si>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</si>
  <si>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</si>
  <si>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</si>
  <si>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</si>
  <si>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</si>
  <si>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</si>
  <si>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</si>
  <si>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</si>
  <si>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</si>
  <si>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</si>
  <si>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</si>
  <si>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</si>
  <si>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</si>
  <si>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</si>
  <si>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</si>
  <si>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</si>
  <si>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</si>
  <si>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</si>
  <si>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</si>
  <si>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</si>
  <si>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</si>
  <si>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</si>
  <si>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</si>
  <si>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</si>
  <si>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</si>
  <si>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</si>
  <si>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</si>
  <si>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</si>
  <si>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</si>
  <si>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</si>
  <si>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</si>
  <si>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</si>
  <si>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</si>
  <si>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</si>
  <si>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</si>
  <si>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</si>
  <si>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</si>
  <si>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</si>
  <si>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</si>
  <si>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</si>
  <si>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</si>
  <si>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</si>
  <si>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</si>
  <si>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</si>
  <si>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</si>
  <si>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</si>
  <si>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</si>
  <si>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</si>
  <si>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</si>
  <si>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</si>
  <si>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</si>
  <si>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</si>
  <si>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</si>
  <si>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</si>
  <si>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</si>
  <si>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</si>
  <si>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</si>
  <si>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</si>
  <si>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</si>
  <si>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</si>
  <si>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</si>
  <si>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</si>
  <si>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</si>
  <si>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</si>
  <si>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</si>
  <si>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</si>
  <si>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</si>
  <si>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</si>
  <si>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</si>
  <si>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</si>
  <si>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</si>
  <si>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</si>
  <si>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</si>
  <si>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</si>
  <si>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</si>
  <si>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</si>
  <si>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</si>
  <si>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</si>
  <si>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</si>
  <si>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</si>
  <si>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</si>
  <si>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</si>
  <si>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</si>
  <si>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</si>
  <si>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</si>
  <si>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</si>
  <si>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</si>
  <si>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</si>
  <si>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</si>
  <si>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</si>
  <si>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</si>
  <si>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</si>
  <si>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</si>
  <si>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</si>
  <si>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</si>
  <si>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</si>
  <si>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</si>
  <si>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</si>
  <si>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</si>
  <si>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</si>
  <si>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</si>
  <si>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</si>
  <si>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</si>
  <si>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</si>
  <si>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</si>
  <si>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</si>
  <si>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</si>
  <si>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</si>
  <si>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</si>
  <si>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</si>
  <si>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</si>
  <si>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</si>
  <si>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</si>
  <si>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</si>
  <si>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</si>
  <si>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</si>
  <si>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</si>
  <si>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</si>
  <si>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</si>
  <si>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</si>
  <si>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</si>
  <si>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</si>
  <si>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</si>
  <si>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</si>
  <si>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</si>
  <si>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</si>
  <si>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</si>
  <si>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</si>
  <si>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</si>
  <si>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</si>
  <si>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</si>
  <si>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</si>
  <si>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</si>
  <si>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</si>
  <si>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</si>
  <si>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</si>
  <si>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</si>
  <si>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</si>
  <si>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</si>
  <si>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</si>
  <si>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</si>
  <si>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</si>
  <si>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</si>
  <si>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</si>
  <si>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</si>
  <si>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</si>
  <si>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</si>
  <si>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</si>
  <si>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</si>
  <si>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</si>
  <si>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</si>
  <si>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</si>
  <si>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</si>
  <si>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</si>
  <si>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</si>
  <si>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</si>
  <si>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</si>
  <si>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</si>
  <si>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</si>
  <si>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</si>
  <si>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</si>
  <si>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</si>
  <si>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</si>
  <si>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</si>
  <si>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</si>
  <si>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</si>
  <si>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</si>
  <si>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</si>
  <si>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</si>
  <si>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</si>
  <si>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</si>
  <si>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</si>
  <si>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</si>
  <si>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</si>
  <si>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</si>
  <si>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</si>
  <si>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</si>
  <si>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</si>
  <si>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</si>
  <si>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</si>
  <si>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</si>
  <si>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</si>
  <si>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</si>
  <si>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</si>
  <si>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</si>
  <si>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</si>
  <si>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</si>
  <si>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</si>
  <si>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</si>
  <si>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</si>
  <si>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</si>
  <si>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</si>
  <si>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</si>
  <si>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</si>
  <si>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</si>
  <si>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</si>
  <si>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</si>
  <si>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</si>
  <si>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</si>
  <si>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</si>
  <si>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</si>
  <si>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</si>
  <si>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</si>
  <si>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</si>
  <si>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</si>
  <si>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</si>
  <si>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</si>
  <si>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</si>
  <si>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</si>
  <si>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</si>
  <si>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</si>
  <si>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</si>
  <si>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</si>
  <si>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</si>
  <si>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</si>
  <si>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</si>
  <si>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</si>
  <si>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</si>
  <si>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</si>
  <si>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</si>
  <si>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</si>
  <si>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</si>
  <si>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</si>
  <si>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</si>
  <si>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</si>
  <si>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</si>
  <si>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</si>
  <si>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</si>
  <si>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</si>
  <si>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</si>
  <si>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</si>
  <si>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</si>
  <si>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</si>
  <si>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</si>
  <si>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</si>
  <si>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</si>
  <si>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</si>
  <si>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</si>
  <si>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</si>
  <si>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</si>
  <si>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</si>
  <si>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</si>
  <si>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</si>
  <si>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</si>
  <si>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</si>
  <si>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</si>
  <si>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</si>
  <si>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</si>
  <si>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</si>
  <si>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</si>
  <si>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</si>
  <si>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</si>
  <si>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</si>
  <si>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</si>
  <si>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</si>
  <si>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</si>
  <si>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</si>
  <si>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</si>
  <si>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</si>
  <si>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</si>
  <si>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</si>
  <si>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</si>
  <si>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</si>
  <si>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</si>
  <si>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</si>
  <si>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</si>
  <si>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</si>
  <si>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</si>
  <si>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</si>
  <si>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</si>
  <si>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</si>
  <si>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</si>
  <si>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</si>
  <si>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</si>
  <si>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</si>
  <si>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</si>
  <si>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</si>
  <si>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</si>
  <si>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</si>
  <si>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</si>
  <si>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</si>
  <si>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</si>
  <si>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</si>
  <si>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</si>
  <si>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</si>
  <si>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</si>
  <si>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</si>
  <si>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</si>
  <si>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</si>
  <si>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</si>
  <si>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</si>
  <si>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</si>
  <si>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</si>
  <si>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</si>
  <si>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</si>
  <si>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</si>
  <si>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</si>
  <si>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</si>
  <si>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</si>
  <si>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</si>
  <si>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</si>
  <si>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</si>
  <si>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</si>
  <si>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</si>
  <si>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</si>
  <si>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</si>
  <si>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</si>
  <si>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</si>
  <si>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</si>
  <si>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</si>
  <si>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</si>
  <si>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</si>
  <si>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</si>
  <si>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</si>
  <si>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</si>
  <si>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</si>
  <si>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</si>
  <si>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</si>
  <si>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</si>
  <si>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</si>
  <si>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</si>
  <si>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</si>
  <si>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</si>
  <si>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</si>
  <si>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</si>
  <si>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</si>
  <si>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</si>
  <si>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</si>
  <si>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</si>
  <si>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</si>
  <si>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</si>
  <si>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</si>
  <si>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</si>
  <si>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</si>
  <si>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</si>
  <si>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</si>
  <si>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</si>
  <si>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</si>
  <si>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</si>
  <si>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</si>
  <si>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</si>
  <si>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</si>
  <si>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</si>
  <si>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</si>
  <si>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</si>
  <si>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</si>
  <si>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</si>
  <si>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</si>
  <si>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</si>
  <si>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</si>
  <si>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</si>
  <si>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</si>
  <si>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</si>
  <si>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</si>
  <si>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</si>
  <si>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</si>
  <si>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</si>
  <si>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</si>
  <si>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</si>
  <si>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</si>
  <si>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</si>
  <si>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</si>
  <si>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</si>
  <si>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</si>
  <si>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</si>
  <si>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</si>
  <si>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</si>
  <si>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</si>
  <si>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</si>
  <si>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</si>
  <si>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</si>
  <si>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</si>
  <si>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</si>
  <si>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</si>
  <si>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</si>
  <si>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</si>
  <si>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</si>
  <si>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</si>
  <si>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</si>
  <si>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</si>
  <si>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</si>
  <si>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</si>
  <si>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</si>
  <si>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</si>
  <si>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</si>
  <si>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</si>
  <si>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</si>
  <si>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</si>
  <si>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</si>
  <si>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</si>
  <si>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</si>
  <si>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</si>
  <si>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</si>
  <si>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</si>
  <si>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</si>
  <si>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</si>
  <si>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</si>
  <si>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</si>
  <si>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</si>
  <si>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</si>
  <si>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</si>
  <si>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</si>
  <si>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</si>
  <si>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</si>
  <si>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</si>
  <si>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</si>
  <si>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</si>
  <si>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</si>
  <si>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</si>
  <si>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</si>
  <si>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</si>
  <si>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</si>
  <si>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</si>
  <si>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</si>
  <si>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</si>
  <si>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</si>
  <si>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</si>
  <si>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</si>
  <si>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</si>
  <si>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</si>
  <si>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</si>
  <si>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</si>
  <si>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</si>
  <si>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</si>
  <si>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</si>
  <si>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</si>
  <si>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</si>
  <si>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</si>
  <si>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</si>
  <si>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</si>
  <si>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</si>
  <si>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</si>
  <si>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</si>
  <si>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</si>
  <si>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</si>
  <si>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</si>
  <si>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</si>
  <si>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</si>
  <si>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</si>
  <si>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</si>
  <si>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</si>
  <si>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</si>
  <si>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</si>
  <si>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</si>
  <si>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</si>
  <si>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</si>
  <si>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</si>
  <si>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</si>
  <si>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</si>
  <si>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</si>
  <si>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</si>
  <si>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</si>
  <si>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</si>
  <si>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</si>
  <si>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</si>
  <si>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</si>
  <si>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</si>
  <si>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</si>
  <si>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</si>
  <si>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</si>
  <si>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</si>
  <si>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</si>
  <si>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</si>
  <si>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</si>
  <si>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</si>
  <si>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</si>
  <si>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</si>
  <si>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</si>
  <si>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</si>
  <si>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</si>
  <si>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</si>
  <si>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</si>
  <si>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</si>
  <si>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</si>
  <si>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</si>
  <si>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</si>
  <si>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</si>
  <si>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</si>
  <si>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</si>
  <si>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</si>
  <si>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</si>
  <si>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</si>
  <si>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</si>
  <si>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</si>
  <si>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</si>
  <si>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</si>
  <si>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</si>
  <si>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</si>
  <si>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</si>
  <si>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</si>
  <si>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</si>
  <si>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</si>
  <si>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</si>
  <si>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</si>
  <si>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</si>
  <si>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</si>
  <si>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</si>
  <si>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</si>
  <si>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</si>
  <si>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</si>
  <si>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</si>
  <si>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</si>
  <si>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</si>
  <si>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</si>
  <si>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</si>
  <si>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</si>
  <si>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</si>
  <si>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</si>
  <si>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</si>
  <si>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</si>
  <si>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</si>
  <si>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</si>
  <si>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</si>
  <si>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</si>
  <si>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</si>
  <si>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</si>
  <si>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</si>
  <si>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</si>
  <si>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</si>
  <si>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</si>
  <si>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</si>
  <si>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</si>
  <si>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</si>
  <si>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</si>
  <si>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</si>
  <si>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</si>
  <si>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</si>
  <si>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</si>
  <si>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</si>
  <si>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</si>
  <si>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</si>
  <si>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</si>
  <si>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</si>
  <si>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</si>
  <si>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</si>
  <si>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</si>
  <si>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</si>
  <si>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</si>
  <si>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</si>
  <si>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</si>
  <si>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</si>
  <si>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</si>
  <si>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</si>
  <si>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</si>
  <si>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</si>
  <si>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</si>
  <si>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</si>
  <si>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</si>
  <si>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</si>
  <si>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</si>
  <si>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</si>
  <si>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</si>
  <si>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</si>
  <si>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</si>
  <si>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</si>
  <si>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</si>
  <si>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</si>
  <si>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</si>
  <si>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</si>
  <si>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</si>
  <si>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</si>
  <si>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</si>
  <si>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</si>
  <si>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</si>
  <si>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</si>
  <si>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</si>
  <si>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</si>
  <si>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</si>
  <si>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</si>
  <si>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</si>
  <si>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</si>
  <si>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</si>
  <si>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</si>
  <si>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</si>
  <si>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</si>
  <si>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</si>
  <si>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</si>
  <si>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</si>
  <si>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</si>
  <si>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</si>
  <si>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</si>
  <si>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</si>
  <si>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</si>
  <si>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</si>
  <si>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</si>
  <si>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</si>
  <si>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</si>
  <si>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</si>
  <si>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</si>
  <si>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</si>
  <si>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</si>
  <si>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</si>
  <si>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</si>
  <si>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</si>
  <si>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</si>
  <si>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</si>
  <si>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</si>
  <si>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</si>
  <si>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</si>
  <si>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</si>
  <si>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</si>
  <si>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</si>
  <si>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</si>
  <si>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</si>
  <si>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</si>
  <si>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</si>
  <si>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</si>
  <si>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</si>
  <si>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</si>
  <si>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</si>
  <si>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</si>
  <si>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</si>
  <si>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</si>
  <si>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</si>
  <si>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</si>
  <si>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</si>
  <si>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</si>
  <si>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</si>
  <si>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</si>
  <si>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</si>
  <si>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</si>
  <si>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</si>
  <si>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</si>
  <si>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</si>
  <si>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</si>
  <si>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</si>
  <si>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</si>
  <si>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</si>
  <si>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</si>
  <si>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</si>
  <si>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</si>
  <si>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</si>
  <si>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</si>
  <si>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</si>
  <si>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</si>
  <si>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</si>
  <si>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</si>
  <si>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</si>
  <si>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</si>
  <si>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</si>
  <si>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</si>
  <si>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</si>
  <si>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</si>
  <si>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</si>
  <si>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</si>
  <si>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</si>
  <si>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</si>
  <si>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</si>
  <si>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</si>
  <si>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</si>
  <si>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</si>
  <si>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</si>
  <si>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</si>
  <si>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</si>
  <si>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</si>
  <si>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</si>
  <si>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</si>
  <si>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</si>
  <si>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</si>
  <si>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</si>
  <si>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</si>
  <si>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</si>
  <si>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</si>
  <si>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</si>
  <si>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</si>
  <si>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</si>
  <si>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</si>
  <si>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</si>
  <si>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</si>
  <si>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</si>
  <si>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</si>
  <si>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</si>
  <si>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</si>
  <si>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</si>
  <si>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</si>
  <si>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</si>
  <si>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</si>
  <si>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</si>
  <si>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</si>
  <si>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</si>
  <si>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</si>
  <si>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</si>
  <si>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</si>
  <si>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</si>
  <si>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</si>
  <si>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</si>
  <si>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</si>
  <si>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</si>
  <si>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</si>
  <si>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</si>
  <si>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</si>
  <si>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</si>
  <si>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</si>
  <si>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</si>
  <si>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</si>
  <si>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</si>
  <si>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</si>
  <si>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</si>
  <si>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</si>
  <si>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</si>
  <si>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</si>
  <si>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</si>
  <si>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</si>
  <si>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</si>
  <si>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</si>
  <si>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</si>
  <si>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</si>
  <si>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</si>
  <si>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</si>
  <si>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</si>
  <si>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</si>
  <si>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</si>
  <si>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</si>
  <si>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</si>
  <si>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</si>
  <si>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</si>
  <si>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</si>
  <si>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</si>
  <si>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</si>
  <si>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</si>
  <si>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</si>
  <si>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</si>
  <si>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</si>
  <si>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</si>
  <si>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</si>
  <si>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</si>
  <si>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</si>
  <si>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</si>
  <si>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</si>
  <si>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</si>
  <si>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</si>
  <si>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</si>
  <si>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</si>
  <si>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</si>
  <si>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</si>
  <si>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</si>
  <si>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</si>
  <si>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</si>
  <si>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</si>
  <si>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</si>
  <si>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</si>
  <si>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</si>
  <si>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</si>
  <si>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</si>
  <si>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</si>
  <si>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</si>
  <si>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</si>
  <si>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</si>
  <si>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</si>
  <si>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</si>
  <si>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</si>
  <si>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</si>
  <si>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</si>
  <si>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</si>
  <si>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</si>
  <si>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</si>
  <si>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</si>
  <si>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</si>
  <si>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</si>
  <si>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</si>
  <si>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</si>
  <si>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</si>
  <si>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</si>
  <si>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</si>
  <si>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</si>
  <si>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</si>
  <si>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</si>
  <si>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</si>
  <si>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</si>
  <si>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</si>
  <si>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</si>
  <si>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</si>
  <si>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</si>
  <si>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</si>
  <si>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</si>
  <si>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</si>
  <si>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</si>
  <si>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</si>
  <si>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</si>
  <si>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</si>
  <si>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</si>
  <si>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</si>
  <si>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</si>
  <si>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</si>
  <si>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</si>
  <si>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</si>
  <si>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</si>
  <si>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</si>
  <si>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</si>
  <si>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</si>
  <si>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</si>
  <si>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</si>
  <si>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</si>
  <si>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</si>
  <si>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</si>
  <si>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</si>
  <si>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</si>
  <si>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</si>
  <si>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</si>
  <si>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</si>
  <si>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</si>
  <si>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</si>
  <si>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</si>
  <si>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</si>
  <si>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</si>
  <si>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</si>
  <si>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</si>
  <si>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</si>
  <si>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</si>
  <si>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</si>
  <si>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</si>
  <si>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</si>
  <si>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</si>
  <si>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</si>
  <si>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</si>
  <si>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</si>
  <si>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</si>
  <si>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</si>
  <si>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</si>
  <si>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</si>
  <si>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</si>
  <si>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</si>
  <si>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</si>
  <si>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</si>
  <si>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</si>
  <si>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</si>
  <si>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</si>
  <si>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</si>
  <si>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</si>
  <si>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</si>
  <si>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</si>
  <si>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</si>
  <si>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</si>
  <si>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</si>
  <si>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</si>
  <si>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</si>
  <si>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</si>
  <si>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</si>
  <si>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</si>
  <si>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</si>
  <si>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</si>
  <si>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</si>
  <si>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</si>
  <si>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</si>
  <si>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</si>
  <si>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</si>
  <si>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</si>
  <si>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</si>
  <si>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</si>
  <si>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</si>
  <si>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</si>
  <si>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</si>
  <si>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</si>
  <si>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</si>
  <si>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</si>
  <si>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</si>
  <si>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</si>
  <si>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</si>
  <si>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</si>
  <si>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</si>
  <si>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</si>
  <si>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</si>
  <si>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</si>
  <si>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</si>
  <si>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</si>
  <si>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</si>
  <si>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</si>
  <si>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</si>
  <si>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</si>
  <si>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</si>
  <si>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</si>
  <si>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</si>
  <si>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</si>
  <si>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</si>
  <si>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</si>
  <si>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</si>
  <si>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</si>
  <si>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</si>
  <si>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</si>
  <si>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</si>
  <si>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</si>
  <si>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</si>
  <si>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</si>
  <si>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</si>
  <si>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</si>
  <si>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</si>
  <si>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</si>
  <si>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</si>
  <si>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</si>
  <si>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</si>
  <si>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</si>
  <si>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</si>
  <si>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</si>
  <si>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</si>
  <si>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</si>
  <si>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</si>
  <si>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</si>
  <si>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</si>
  <si>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</si>
  <si>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</si>
  <si>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</si>
  <si>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</si>
  <si>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</si>
  <si>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</si>
  <si>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</si>
  <si>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</si>
  <si>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</si>
  <si>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</si>
  <si>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</si>
  <si>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</si>
  <si>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</si>
  <si>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</si>
  <si>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</si>
  <si>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</si>
  <si>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</si>
  <si>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</si>
  <si>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</si>
  <si>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</si>
  <si>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</si>
  <si>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</si>
  <si>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</si>
  <si>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</si>
  <si>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</si>
  <si>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</si>
  <si>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</si>
  <si>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</si>
  <si>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</si>
  <si>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</si>
  <si>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</si>
  <si>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</si>
  <si>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</si>
  <si>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</si>
  <si>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</si>
  <si>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</si>
  <si>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</si>
  <si>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</si>
  <si>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</si>
  <si>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</si>
  <si>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</si>
  <si>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</si>
  <si>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</si>
  <si>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</si>
  <si>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</si>
  <si>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</si>
  <si>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</si>
  <si>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</si>
  <si>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</si>
  <si>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</si>
  <si>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</si>
  <si>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</si>
  <si>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</si>
  <si>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</si>
  <si>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</si>
  <si>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</si>
  <si>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</si>
  <si>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</si>
  <si>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</si>
  <si>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</si>
  <si>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</si>
  <si>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</si>
  <si>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</si>
  <si>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</si>
  <si>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</si>
  <si>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</si>
  <si>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</si>
  <si>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</si>
  <si>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</si>
  <si>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</si>
  <si>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</si>
  <si>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</si>
  <si>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</si>
  <si>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</si>
  <si>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</si>
  <si>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</si>
  <si>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</si>
  <si>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</si>
  <si>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</si>
  <si>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</si>
  <si>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</si>
  <si>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</si>
  <si>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</si>
  <si>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</si>
  <si>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</si>
  <si>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</si>
  <si>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</si>
  <si>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</si>
  <si>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</si>
  <si>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</si>
  <si>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</si>
  <si>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</si>
  <si>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</si>
  <si>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</si>
  <si>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</si>
  <si>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</si>
  <si>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</si>
  <si>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</si>
  <si>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</si>
  <si>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</si>
  <si>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</si>
  <si>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</si>
  <si>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</si>
  <si>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</si>
  <si>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</si>
  <si>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</si>
  <si>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</si>
  <si>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</si>
  <si>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</si>
  <si>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</si>
  <si>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</si>
  <si>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</si>
  <si>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</si>
  <si>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</si>
  <si>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</si>
  <si>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</si>
  <si>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</si>
  <si>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</si>
  <si>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</si>
  <si>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</si>
  <si>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</si>
  <si>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</si>
  <si>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</si>
  <si>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</si>
  <si>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</si>
  <si>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</si>
  <si>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</si>
  <si>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</si>
  <si>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</si>
  <si>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</si>
  <si>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</si>
  <si>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</si>
  <si>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</si>
  <si>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</si>
  <si>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</si>
  <si>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</si>
  <si>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</si>
  <si>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</si>
  <si>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</si>
  <si>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</si>
  <si>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</si>
  <si>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</si>
  <si>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</si>
  <si>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</si>
  <si>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</si>
  <si>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</si>
  <si>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</si>
  <si>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</si>
  <si>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</si>
  <si>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</si>
  <si>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</si>
  <si>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</si>
  <si>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</si>
  <si>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</si>
  <si>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</si>
  <si>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</si>
  <si>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</si>
  <si>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</si>
  <si>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</si>
  <si>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</si>
  <si>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</si>
  <si>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</si>
  <si>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</si>
  <si>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</si>
  <si>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</si>
  <si>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</si>
  <si>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</si>
  <si>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</si>
  <si>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</si>
  <si>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</si>
  <si>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</si>
  <si>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</si>
  <si>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</si>
  <si>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</si>
  <si>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</si>
  <si>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</si>
  <si>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</si>
  <si>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</si>
  <si>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</si>
  <si>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</si>
  <si>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</si>
  <si>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</si>
  <si>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</si>
  <si>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</si>
  <si>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</si>
  <si>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</si>
  <si>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</si>
  <si>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</si>
  <si>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</si>
  <si>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</si>
  <si>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</si>
  <si>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</si>
  <si>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</si>
  <si>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</si>
  <si>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</si>
  <si>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</si>
  <si>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</si>
  <si>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</si>
  <si>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</si>
  <si>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</si>
  <si>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</si>
  <si>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</si>
  <si>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</si>
  <si>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</si>
  <si>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</si>
  <si>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</si>
  <si>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</si>
  <si>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</si>
  <si>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</si>
  <si>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</si>
  <si>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</si>
  <si>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</si>
  <si>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</si>
  <si>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</si>
  <si>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</si>
  <si>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</si>
  <si>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</si>
  <si>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</si>
  <si>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</si>
  <si>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</si>
  <si>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</si>
  <si>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</si>
  <si>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</si>
  <si>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</si>
  <si>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</si>
  <si>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</si>
  <si>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</si>
  <si>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</si>
  <si>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</si>
  <si>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</si>
  <si>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</si>
  <si>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</si>
  <si>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</si>
  <si>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</si>
  <si>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</si>
  <si>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</si>
  <si>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</si>
  <si>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</si>
  <si>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</si>
  <si>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</si>
  <si>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</si>
  <si>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</si>
  <si>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</si>
  <si>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</si>
  <si>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</si>
  <si>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</si>
  <si>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</si>
  <si>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</si>
  <si>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</si>
  <si>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</si>
  <si>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</si>
  <si>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</si>
  <si>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</si>
  <si>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</si>
  <si>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</si>
  <si>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</si>
  <si>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</si>
  <si>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</si>
  <si>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</si>
  <si>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</si>
  <si>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</si>
  <si>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</si>
  <si>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</si>
  <si>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</si>
  <si>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</si>
  <si>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</si>
  <si>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</si>
  <si>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</si>
  <si>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</si>
  <si>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</si>
  <si>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</si>
  <si>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</si>
  <si>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</si>
  <si>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</si>
  <si>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</si>
  <si>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</si>
  <si>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</si>
  <si>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</si>
  <si>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</si>
  <si>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</si>
  <si>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</si>
  <si>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</si>
  <si>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</si>
  <si>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</si>
  <si>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</si>
  <si>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</si>
  <si>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</si>
  <si>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</si>
  <si>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</si>
  <si>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</si>
  <si>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</si>
  <si>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</si>
  <si>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</si>
  <si>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</si>
  <si>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</si>
  <si>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</si>
  <si>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</si>
  <si>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</si>
  <si>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</si>
  <si>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</si>
  <si>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</si>
  <si>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</si>
  <si>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</si>
  <si>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</si>
  <si>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</si>
  <si>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</si>
  <si>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</si>
  <si>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</si>
  <si>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</si>
  <si>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</si>
  <si>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</si>
  <si>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</si>
  <si>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</si>
  <si>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</si>
  <si>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</si>
  <si>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</si>
  <si>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</si>
  <si>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</si>
  <si>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</si>
  <si>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</si>
  <si>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</si>
  <si>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</si>
  <si>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</si>
  <si>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</si>
  <si>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</si>
  <si>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</si>
  <si>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</si>
  <si>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</si>
  <si>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</si>
  <si>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</si>
  <si>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</si>
  <si>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</si>
  <si>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</si>
  <si>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</si>
  <si>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</si>
  <si>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</si>
  <si>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</si>
  <si>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</si>
  <si>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</si>
  <si>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</si>
  <si>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</si>
  <si>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</si>
  <si>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</si>
  <si>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</si>
  <si>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</si>
  <si>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</si>
  <si>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</si>
  <si>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</si>
  <si>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</si>
  <si>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</si>
  <si>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</si>
  <si>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</si>
  <si>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</si>
  <si>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</si>
  <si>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</si>
  <si>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</si>
  <si>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</si>
  <si>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</si>
  <si>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</si>
  <si>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</si>
  <si>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</si>
  <si>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</si>
  <si>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</si>
  <si>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</si>
  <si>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</si>
  <si>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</si>
  <si>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</si>
  <si>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</si>
  <si>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</si>
  <si>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</si>
  <si>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</si>
  <si>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</si>
  <si>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</si>
  <si>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</si>
  <si>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</si>
  <si>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</si>
  <si>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</si>
  <si>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</si>
  <si>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</si>
  <si>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</si>
  <si>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</si>
  <si>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</si>
  <si>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</si>
  <si>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</si>
  <si>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</si>
  <si>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</si>
  <si>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</si>
  <si>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</si>
  <si>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</si>
  <si>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</si>
  <si>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</si>
  <si>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</si>
  <si>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</si>
  <si>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</si>
  <si>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</si>
  <si>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</si>
  <si>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</si>
  <si>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</si>
  <si>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</si>
  <si>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</si>
  <si>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</si>
  <si>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</si>
  <si>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</si>
  <si>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</si>
  <si>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</si>
  <si>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</si>
  <si>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</si>
  <si>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</si>
  <si>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</si>
  <si>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</si>
  <si>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</si>
  <si>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</si>
  <si>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</si>
  <si>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</si>
  <si>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</si>
  <si>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</si>
  <si>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</si>
  <si>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</si>
  <si>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</si>
  <si>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</si>
  <si>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</si>
  <si>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</si>
  <si>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</si>
  <si>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</si>
  <si>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</si>
  <si>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</si>
  <si>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</si>
  <si>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</si>
  <si>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</si>
  <si>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</si>
  <si>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</si>
  <si>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</si>
  <si>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</si>
  <si>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</si>
  <si>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</si>
  <si>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</si>
  <si>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</si>
  <si>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</si>
  <si>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</si>
  <si>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</si>
  <si>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</si>
  <si>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</si>
  <si>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</si>
  <si>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</si>
  <si>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</si>
  <si>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</si>
  <si>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</si>
  <si>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</si>
  <si>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</si>
  <si>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</si>
  <si>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</si>
  <si>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</si>
  <si>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</si>
  <si>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</si>
  <si>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</si>
  <si>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</si>
  <si>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</si>
  <si>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</si>
  <si>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</si>
  <si>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</si>
  <si>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</si>
  <si>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</si>
  <si>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</si>
  <si>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</si>
  <si>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</si>
  <si>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</si>
  <si>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</si>
  <si>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</si>
  <si>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</si>
  <si>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</si>
  <si>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</si>
  <si>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</si>
  <si>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</si>
  <si>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</si>
  <si>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</si>
  <si>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</si>
  <si>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</si>
  <si>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</si>
  <si>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</si>
  <si>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</si>
  <si>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</si>
  <si>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</si>
  <si>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</si>
  <si>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</si>
  <si>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</si>
  <si>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</si>
  <si>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</si>
  <si>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</si>
  <si>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</si>
  <si>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</si>
  <si>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</si>
  <si>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</si>
  <si>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</si>
  <si>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</si>
  <si>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</si>
  <si>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</si>
  <si>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</si>
  <si>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</si>
  <si>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</si>
  <si>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</si>
  <si>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</si>
  <si>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</si>
  <si>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</si>
  <si>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</si>
  <si>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</si>
  <si>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</si>
  <si>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</si>
  <si>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</si>
  <si>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</si>
  <si>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</si>
  <si>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</si>
  <si>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</si>
  <si>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</si>
  <si>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</si>
  <si>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</si>
  <si>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</si>
  <si>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</si>
  <si>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</si>
  <si>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</si>
  <si>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</si>
  <si>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</si>
  <si>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</si>
  <si>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</si>
  <si>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</si>
  <si>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</si>
  <si>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</si>
  <si>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</si>
  <si>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</si>
  <si>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</si>
  <si>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</si>
  <si>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</si>
  <si>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</si>
  <si>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</si>
  <si>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</si>
  <si>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</si>
  <si>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</si>
  <si>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</si>
  <si>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</si>
  <si>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</si>
  <si>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</si>
  <si>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</si>
  <si>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</si>
  <si>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</si>
  <si>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</si>
  <si>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</si>
  <si>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</si>
  <si>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</si>
  <si>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</si>
  <si>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</si>
  <si>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</si>
  <si>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</si>
  <si>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</si>
  <si>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</si>
  <si>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</si>
  <si>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</si>
  <si>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</si>
  <si>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</si>
  <si>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</si>
  <si>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</si>
  <si>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</si>
  <si>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</si>
  <si>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</si>
  <si>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</si>
  <si>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</si>
  <si>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</si>
  <si>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</si>
  <si>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</si>
  <si>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</si>
  <si>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</si>
  <si>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</si>
  <si>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</si>
  <si>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</si>
  <si>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</si>
  <si>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</si>
  <si>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</si>
  <si>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</si>
  <si>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</si>
  <si>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</si>
  <si>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</si>
  <si>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</si>
  <si>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</si>
  <si>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</si>
  <si>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</si>
  <si>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</si>
  <si>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</si>
  <si>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</si>
  <si>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</si>
  <si>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</si>
  <si>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</si>
  <si>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</si>
  <si>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</si>
  <si>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</si>
  <si>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</si>
  <si>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</si>
  <si>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</si>
  <si>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</si>
  <si>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</si>
  <si>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</si>
  <si>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</si>
  <si>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</si>
  <si>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</si>
  <si>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</si>
  <si>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</si>
  <si>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</si>
  <si>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</si>
  <si>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</si>
  <si>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</si>
  <si>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</si>
  <si>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</si>
  <si>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</si>
  <si>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</si>
  <si>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</si>
  <si>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</si>
  <si>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</si>
  <si>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</si>
  <si>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</si>
  <si>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</si>
  <si>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</si>
  <si>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</si>
  <si>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</si>
  <si>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</si>
  <si>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</si>
  <si>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</si>
  <si>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</si>
  <si>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</si>
  <si>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</si>
  <si>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</si>
  <si>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</si>
  <si>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</si>
  <si>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</si>
  <si>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</si>
  <si>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</si>
  <si>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</si>
  <si>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</si>
  <si>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</si>
  <si>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</si>
  <si>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</si>
  <si>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</si>
  <si>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</si>
  <si>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</si>
  <si>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</si>
  <si>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</si>
  <si>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</si>
  <si>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</si>
  <si>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</si>
  <si>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</si>
  <si>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</si>
  <si>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</si>
  <si>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</si>
  <si>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</si>
  <si>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</si>
  <si>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</si>
  <si>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</si>
  <si>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</si>
  <si>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</si>
  <si>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</si>
  <si>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</si>
  <si>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</si>
  <si>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</si>
  <si>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</si>
  <si>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</si>
  <si>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</si>
  <si>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</si>
  <si>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</si>
  <si>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</si>
  <si>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</si>
  <si>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</si>
  <si>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</si>
  <si>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</si>
  <si>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</si>
  <si>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</si>
  <si>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</si>
  <si>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</si>
  <si>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</si>
  <si>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</si>
  <si>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</si>
  <si>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</si>
  <si>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</si>
  <si>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</si>
  <si>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</si>
  <si>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</si>
  <si>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</si>
  <si>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</si>
  <si>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</si>
  <si>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</si>
  <si>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</si>
  <si>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</si>
  <si>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</si>
  <si>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</si>
  <si>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</si>
  <si>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</si>
  <si>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</si>
  <si>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</si>
  <si>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</si>
  <si>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</si>
  <si>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</si>
  <si>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</si>
  <si>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</si>
  <si>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</si>
  <si>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</si>
  <si>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</si>
  <si>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</si>
  <si>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</si>
  <si>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</si>
  <si>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</si>
  <si>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</si>
  <si>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</si>
  <si>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</si>
  <si>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</si>
  <si>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</si>
  <si>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</si>
  <si>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</si>
  <si>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</si>
  <si>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</si>
  <si>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</si>
  <si>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</si>
  <si>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</si>
  <si>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</si>
  <si>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</si>
  <si>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</si>
  <si>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</si>
  <si>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</si>
  <si>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</si>
  <si>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</si>
  <si>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</si>
  <si>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</si>
  <si>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</si>
  <si>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</si>
  <si>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</si>
  <si>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</si>
  <si>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</si>
  <si>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</si>
  <si>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</si>
  <si>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</si>
  <si>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</si>
  <si>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</si>
  <si>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</si>
  <si>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</si>
  <si>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</si>
  <si>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</si>
  <si>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</si>
  <si>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</si>
  <si>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</si>
  <si>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</si>
  <si>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</si>
  <si>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</si>
  <si>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</si>
  <si>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</si>
  <si>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</si>
  <si>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</si>
  <si>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</si>
  <si>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</si>
  <si>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</si>
  <si>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</si>
  <si>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</si>
  <si>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</si>
  <si>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</si>
  <si>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</si>
  <si>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</si>
  <si>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</si>
  <si>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</si>
  <si>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</si>
  <si>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</si>
  <si>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</si>
  <si>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</si>
  <si>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</si>
  <si>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</si>
  <si>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</si>
  <si>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</si>
  <si>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</si>
  <si>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</si>
  <si>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</si>
  <si>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</si>
  <si>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</si>
  <si>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</si>
  <si>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</si>
  <si>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</si>
  <si>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</si>
  <si>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</si>
  <si>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</si>
  <si>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</si>
  <si>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</si>
  <si>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</si>
  <si>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</si>
  <si>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</si>
  <si>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</si>
  <si>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</si>
  <si>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</si>
  <si>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</si>
  <si>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</si>
  <si>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</si>
  <si>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</si>
  <si>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</si>
  <si>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</si>
  <si>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</si>
  <si>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</si>
  <si>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</si>
  <si>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</si>
  <si>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</si>
  <si>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</si>
  <si>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</si>
  <si>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</si>
  <si>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</si>
  <si>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</si>
  <si>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</si>
  <si>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</si>
  <si>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</si>
  <si>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</si>
  <si>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</si>
  <si>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</si>
  <si>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</si>
  <si>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</si>
  <si>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</si>
  <si>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</si>
  <si>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</si>
  <si>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</si>
  <si>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</si>
  <si>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</si>
  <si>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</si>
  <si>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</si>
  <si>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</si>
  <si>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</si>
  <si>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</si>
  <si>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</si>
  <si>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</si>
  <si>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</si>
  <si>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</si>
  <si>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</si>
  <si>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</si>
  <si>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</si>
  <si>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</si>
  <si>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</si>
  <si>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</si>
  <si>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</si>
  <si>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</si>
  <si>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</si>
  <si>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</si>
  <si>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</si>
  <si>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</si>
  <si>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</si>
  <si>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</si>
  <si>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</si>
  <si>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</si>
  <si>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</si>
  <si>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</si>
  <si>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</si>
  <si>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</si>
  <si>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</si>
  <si>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</si>
  <si>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</si>
  <si>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</si>
  <si>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</si>
  <si>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</si>
  <si>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</si>
  <si>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</si>
  <si>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</si>
  <si>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</si>
  <si>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</si>
  <si>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</si>
  <si>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</si>
  <si>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</si>
  <si>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</si>
  <si>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</si>
  <si>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</si>
  <si>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</si>
  <si>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</si>
  <si>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</si>
  <si>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</si>
  <si>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</si>
  <si>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</si>
  <si>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</si>
  <si>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</si>
  <si>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</si>
  <si>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</si>
  <si>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</si>
  <si>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</si>
  <si>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</si>
  <si>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</si>
  <si>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</si>
  <si>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</si>
  <si>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</si>
  <si>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</si>
  <si>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</si>
  <si>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</si>
  <si>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</si>
  <si>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</si>
  <si>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</si>
  <si>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</si>
  <si>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</si>
  <si>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</si>
  <si>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</si>
  <si>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</si>
  <si>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</si>
  <si>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</si>
  <si>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</si>
  <si>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</si>
  <si>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</si>
  <si>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</si>
  <si>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</si>
  <si>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</si>
  <si>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</si>
  <si>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</si>
  <si>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</si>
  <si>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</si>
  <si>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</si>
  <si>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</si>
  <si>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</si>
  <si>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</si>
  <si>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</si>
  <si>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</si>
  <si>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</si>
  <si>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</si>
  <si>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</si>
  <si>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</si>
  <si>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</si>
  <si>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</si>
  <si>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</si>
  <si>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</si>
  <si>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</si>
  <si>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</si>
  <si>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</si>
  <si>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</si>
  <si>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</si>
  <si>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</si>
  <si>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</si>
  <si>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</si>
  <si>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</si>
  <si>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</si>
  <si>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</si>
  <si>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</si>
  <si>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</si>
  <si>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</si>
  <si>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</si>
  <si>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</si>
  <si>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</si>
  <si>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</si>
  <si>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</si>
  <si>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</si>
  <si>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</si>
  <si>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</si>
  <si>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</si>
  <si>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</si>
  <si>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</si>
  <si>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</si>
  <si>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</si>
  <si>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</si>
  <si>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</si>
  <si>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</si>
  <si>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</si>
  <si>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</si>
  <si>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</si>
  <si>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</si>
  <si>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</si>
  <si>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</si>
  <si>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</si>
  <si>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</si>
  <si>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</si>
  <si>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</si>
  <si>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</si>
  <si>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</si>
  <si>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</si>
  <si>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</si>
  <si>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</si>
  <si>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</si>
  <si>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</si>
  <si>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</si>
  <si>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</si>
  <si>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</si>
  <si>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</si>
  <si>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</si>
  <si>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</si>
  <si>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</si>
  <si>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</si>
  <si>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</si>
  <si>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</si>
  <si>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</si>
  <si>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</si>
  <si>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</si>
  <si>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</si>
  <si>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</si>
  <si>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</si>
  <si>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</si>
  <si>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</si>
  <si>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</si>
  <si>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</si>
  <si>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</si>
  <si>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</si>
  <si>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</si>
  <si>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</si>
  <si>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</si>
  <si>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</si>
  <si>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</si>
  <si>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</si>
  <si>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</si>
  <si>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</si>
  <si>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</si>
  <si>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</si>
  <si>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</si>
  <si>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</si>
  <si>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</si>
  <si>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</si>
  <si>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</si>
  <si>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</si>
  <si>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</si>
  <si>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</si>
  <si>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</si>
  <si>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</si>
  <si>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</si>
  <si>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</si>
  <si>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</si>
  <si>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</si>
  <si>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</si>
  <si>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</si>
  <si>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</si>
  <si>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</si>
  <si>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</si>
  <si>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</si>
  <si>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</si>
  <si>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</si>
  <si>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</si>
  <si>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</si>
  <si>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</si>
  <si>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</si>
  <si>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</si>
  <si>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</si>
  <si>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</si>
  <si>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</si>
  <si>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</si>
  <si>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</si>
  <si>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</si>
  <si>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</si>
  <si>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</si>
  <si>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</si>
  <si>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</si>
  <si>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</si>
  <si>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</si>
  <si>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</si>
  <si>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</si>
  <si>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</si>
  <si>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</si>
  <si>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</si>
  <si>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</si>
  <si>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</si>
  <si>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</si>
  <si>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</si>
  <si>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</si>
  <si>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</si>
  <si>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</si>
  <si>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</si>
  <si>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</si>
  <si>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</si>
  <si>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</si>
  <si>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</si>
  <si>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</si>
  <si>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</si>
  <si>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</si>
  <si>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</si>
  <si>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</si>
  <si>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</si>
  <si>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</si>
  <si>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</si>
  <si>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</si>
  <si>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</si>
  <si>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</si>
  <si>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</si>
  <si>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</si>
  <si>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</si>
  <si>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</si>
  <si>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</si>
  <si>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</si>
  <si>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</si>
  <si>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</si>
  <si>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</si>
  <si>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</si>
  <si>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</si>
  <si>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</si>
  <si>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</si>
  <si>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</si>
  <si>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</si>
  <si>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</si>
  <si>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</si>
  <si>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</si>
  <si>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</si>
  <si>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</si>
  <si>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</si>
  <si>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</si>
  <si>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</si>
  <si>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</si>
  <si>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</si>
  <si>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</si>
  <si>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</si>
  <si>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</si>
  <si>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</si>
  <si>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</si>
  <si>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</si>
  <si>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</si>
  <si>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</si>
  <si>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</si>
  <si>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</si>
  <si>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</si>
  <si>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</si>
  <si>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</si>
  <si>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</si>
  <si>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</si>
  <si>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</si>
  <si>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</si>
  <si>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</si>
  <si>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</si>
  <si>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</si>
  <si>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</si>
  <si>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</si>
  <si>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</si>
  <si>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</si>
  <si>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</si>
  <si>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</si>
  <si>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</si>
  <si>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</si>
  <si>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</si>
  <si>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</si>
  <si>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</si>
  <si>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</si>
  <si>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</si>
  <si>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</si>
  <si>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</si>
  <si>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</si>
  <si>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</si>
  <si>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</si>
  <si>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</si>
  <si>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</si>
  <si>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</si>
  <si>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</si>
  <si>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</si>
  <si>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</si>
  <si>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</si>
  <si>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</si>
  <si>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</si>
  <si>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</si>
  <si>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</si>
  <si>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</si>
  <si>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</si>
  <si>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</si>
  <si>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</si>
  <si>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</si>
  <si>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</si>
  <si>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</si>
  <si>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</si>
  <si>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</si>
  <si>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</si>
  <si>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</si>
  <si>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</si>
  <si>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</si>
  <si>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</si>
  <si>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</si>
  <si>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</si>
  <si>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</si>
  <si>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</si>
  <si>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</si>
  <si>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</si>
  <si>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</si>
  <si>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</si>
  <si>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</si>
  <si>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</si>
  <si>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</si>
  <si>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</si>
  <si>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</si>
  <si>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</si>
  <si>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</si>
  <si>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</si>
  <si>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</si>
  <si>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</si>
  <si>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</si>
  <si>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</si>
  <si>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</si>
  <si>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</si>
  <si>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</si>
  <si>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</si>
  <si>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</si>
  <si>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</si>
  <si>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</si>
  <si>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</si>
  <si>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</si>
  <si>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</si>
  <si>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</si>
  <si>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</si>
  <si>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</si>
  <si>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</si>
  <si>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</si>
  <si>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</si>
  <si>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</si>
  <si>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</si>
  <si>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</si>
  <si>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</si>
  <si>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</si>
  <si>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</si>
  <si>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</si>
  <si>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</si>
  <si>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</si>
  <si>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</si>
  <si>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</si>
  <si>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</si>
  <si>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</si>
  <si>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</si>
  <si>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</si>
  <si>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</si>
  <si>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</si>
  <si>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</si>
  <si>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</si>
  <si>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</si>
  <si>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</si>
  <si>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</si>
  <si>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</si>
  <si>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</si>
  <si>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</si>
  <si>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</si>
  <si>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</si>
  <si>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</si>
  <si>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</si>
  <si>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</si>
  <si>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</si>
  <si>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</si>
  <si>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</si>
  <si>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</si>
  <si>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</si>
  <si>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</si>
  <si>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</si>
  <si>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</si>
  <si>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</si>
  <si>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</si>
  <si>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</si>
  <si>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</si>
  <si>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</si>
  <si>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</si>
  <si>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</si>
  <si>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</si>
  <si>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</si>
  <si>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</si>
  <si>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</si>
  <si>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</si>
  <si>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</si>
  <si>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</si>
  <si>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</si>
  <si>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</si>
  <si>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</si>
  <si>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</si>
  <si>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</si>
  <si>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</si>
  <si>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</si>
  <si>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</si>
  <si>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</si>
  <si>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</si>
  <si>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</si>
  <si>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</si>
  <si>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</si>
  <si>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</si>
  <si>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</si>
  <si>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</si>
  <si>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</si>
  <si>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</si>
  <si>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</si>
  <si>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</si>
  <si>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</si>
  <si>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</si>
  <si>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</si>
  <si>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</si>
  <si>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</si>
  <si>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</si>
  <si>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</si>
  <si>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</si>
  <si>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</si>
  <si>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</si>
  <si>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</si>
  <si>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</si>
  <si>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</si>
  <si>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</si>
  <si>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</si>
  <si>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</si>
  <si>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</si>
  <si>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</si>
  <si>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</si>
  <si>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</si>
  <si>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</si>
  <si>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</si>
  <si>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</si>
  <si>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</si>
  <si>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</si>
  <si>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</si>
  <si>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</si>
  <si>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</si>
  <si>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</si>
  <si>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</si>
  <si>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</si>
  <si>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</si>
  <si>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</si>
  <si>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</si>
  <si>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</si>
  <si>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</si>
  <si>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</si>
  <si>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</si>
  <si>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</si>
  <si>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</si>
  <si>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</si>
  <si>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</si>
  <si>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</si>
  <si>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</si>
  <si>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</si>
  <si>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</si>
  <si>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</si>
  <si>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</si>
  <si>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</si>
  <si>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</si>
  <si>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</si>
  <si>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</si>
  <si>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</si>
  <si>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</si>
  <si>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</si>
  <si>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</si>
  <si>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</si>
  <si>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</si>
  <si>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</si>
  <si>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</si>
  <si>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</si>
  <si>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</si>
  <si>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</si>
  <si>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</si>
  <si>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</si>
  <si>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</si>
  <si>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</si>
  <si>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</si>
  <si>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</si>
  <si>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</si>
  <si>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</si>
  <si>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</si>
  <si>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</si>
  <si>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</si>
  <si>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</si>
  <si>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</si>
  <si>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</si>
  <si>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</si>
  <si>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</si>
  <si>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</si>
  <si>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</si>
  <si>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</si>
  <si>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</si>
  <si>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</si>
  <si>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</si>
  <si>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</si>
  <si>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</si>
  <si>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</si>
  <si>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</si>
  <si>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</si>
  <si>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</si>
  <si>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</si>
  <si>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</si>
  <si>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</si>
  <si>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</si>
  <si>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</si>
  <si>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</si>
  <si>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</si>
  <si>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</si>
  <si>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</si>
  <si>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</si>
  <si>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</si>
  <si>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</si>
  <si>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</si>
  <si>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</si>
  <si>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</si>
  <si>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</si>
  <si>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</si>
  <si>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</si>
  <si>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</si>
  <si>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</si>
  <si>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</si>
  <si>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</si>
  <si>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</si>
  <si>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</si>
  <si>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</si>
  <si>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</si>
  <si>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</si>
  <si>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</si>
  <si>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</si>
  <si>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</si>
  <si>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</si>
  <si>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</si>
  <si>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</si>
  <si>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</si>
  <si>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</si>
  <si>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</si>
  <si>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</si>
  <si>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</si>
  <si>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</si>
  <si>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</si>
  <si>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</si>
  <si>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</si>
  <si>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</si>
  <si>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</si>
  <si>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</si>
  <si>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</si>
  <si>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</si>
  <si>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</si>
  <si>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</si>
  <si>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</si>
  <si>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</si>
  <si>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</si>
  <si>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</si>
  <si>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</si>
  <si>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</si>
  <si>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</si>
  <si>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</si>
  <si>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</si>
  <si>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</si>
  <si>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</si>
  <si>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</si>
  <si>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</si>
  <si>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</si>
  <si>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</si>
  <si>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</si>
  <si>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</si>
  <si>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</si>
  <si>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</si>
  <si>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</si>
  <si>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</si>
  <si>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</si>
  <si>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</si>
  <si>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</si>
  <si>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</si>
  <si>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</si>
  <si>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</si>
  <si>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</si>
  <si>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</si>
  <si>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</si>
  <si>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</si>
  <si>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</si>
  <si>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</si>
  <si>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</si>
  <si>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</si>
  <si>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</si>
  <si>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</si>
  <si>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</si>
  <si>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</si>
  <si>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</si>
  <si>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</si>
  <si>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</si>
  <si>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</si>
  <si>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</si>
  <si>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</si>
  <si>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</si>
  <si>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</si>
  <si>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</si>
  <si>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</si>
  <si>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</si>
  <si>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</si>
  <si>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</si>
  <si>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</si>
  <si>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</si>
  <si>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</si>
  <si>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</si>
  <si>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</si>
  <si>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</si>
  <si>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</si>
  <si>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</si>
  <si>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</si>
  <si>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</si>
  <si>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</si>
  <si>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</si>
  <si>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</si>
  <si>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</si>
  <si>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</si>
  <si>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</si>
  <si>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</si>
  <si>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</si>
  <si>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</si>
  <si>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</si>
  <si>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</si>
  <si>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</si>
  <si>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</si>
  <si>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</si>
  <si>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</si>
  <si>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</si>
  <si>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</si>
  <si>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</si>
  <si>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</si>
  <si>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</si>
  <si>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</si>
  <si>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</si>
  <si>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</si>
  <si>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</si>
  <si>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</si>
  <si>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</si>
  <si>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</si>
  <si>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</si>
  <si>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</si>
  <si>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</si>
  <si>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</si>
  <si>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</si>
  <si>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</si>
  <si>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</si>
  <si>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</si>
  <si>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</si>
  <si>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</si>
  <si>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</si>
  <si>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</si>
  <si>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</si>
  <si>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</si>
  <si>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</si>
  <si>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</si>
  <si>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</si>
  <si>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</si>
  <si>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</si>
  <si>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</si>
  <si>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</si>
  <si>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</si>
  <si>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</si>
  <si>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</si>
  <si>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</si>
  <si>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</si>
  <si>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</si>
  <si>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</si>
  <si>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</si>
  <si>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</si>
  <si>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</si>
  <si>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</si>
  <si>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</si>
  <si>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</si>
  <si>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</si>
  <si>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</si>
  <si>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</si>
  <si>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</si>
  <si>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</si>
  <si>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</si>
  <si>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</si>
  <si>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</si>
  <si>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</si>
  <si>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</si>
  <si>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</si>
  <si>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</si>
  <si>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</si>
  <si>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</si>
  <si>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</si>
  <si>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</si>
  <si>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</si>
  <si>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</si>
  <si>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</si>
  <si>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</si>
  <si>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</si>
  <si>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</si>
  <si>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</si>
  <si>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</si>
  <si>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</si>
  <si>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</si>
  <si>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</si>
  <si>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</si>
  <si>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</si>
  <si>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</si>
  <si>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</si>
  <si>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</si>
  <si>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</si>
  <si>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</si>
  <si>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</si>
  <si>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</si>
  <si>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</si>
  <si>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</si>
  <si>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</si>
  <si>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</si>
  <si>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</si>
  <si>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</si>
  <si>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</si>
  <si>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</si>
  <si>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</si>
  <si>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</si>
  <si>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</si>
  <si>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</si>
  <si>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</si>
  <si>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</si>
  <si>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</si>
  <si>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</si>
  <si>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</si>
  <si>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</si>
  <si>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</si>
  <si>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</si>
  <si>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</si>
  <si>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</si>
  <si>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</si>
  <si>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</si>
  <si>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</si>
  <si>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</si>
  <si>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</si>
  <si>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</si>
  <si>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</si>
  <si>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</si>
  <si>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</si>
  <si>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</si>
  <si>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</si>
  <si>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</si>
  <si>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</si>
  <si>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</si>
  <si>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</si>
  <si>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</si>
  <si>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</si>
  <si>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</si>
  <si>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</si>
  <si>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</si>
  <si>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</si>
  <si>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</si>
  <si>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</si>
  <si>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</si>
  <si>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</si>
  <si>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</si>
  <si>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</si>
  <si>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</si>
  <si>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</si>
  <si>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</si>
  <si>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</si>
  <si>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</si>
  <si>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</si>
  <si>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</si>
  <si>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</si>
  <si>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</si>
  <si>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</si>
  <si>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</si>
  <si>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</si>
  <si>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</si>
  <si>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</si>
  <si>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</si>
  <si>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</si>
  <si>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</si>
  <si>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</si>
  <si>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</si>
  <si>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</si>
  <si>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</si>
  <si>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</si>
  <si>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</si>
  <si>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</si>
  <si>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</si>
  <si>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</si>
  <si>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</si>
  <si>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</si>
  <si>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</si>
  <si>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</si>
  <si>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</si>
  <si>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</si>
  <si>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</si>
  <si>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</si>
  <si>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</si>
  <si>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</si>
  <si>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</si>
  <si>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</si>
  <si>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</si>
  <si>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</si>
  <si>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</si>
  <si>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</si>
  <si>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</si>
  <si>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</si>
  <si>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</si>
  <si>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</si>
  <si>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</si>
  <si>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</si>
  <si>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</si>
  <si>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</si>
  <si>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</si>
  <si>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</si>
  <si>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</si>
  <si>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</si>
  <si>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</si>
  <si>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</si>
  <si>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</si>
  <si>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</si>
  <si>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</si>
  <si>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</si>
  <si>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</si>
  <si>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</si>
  <si>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</si>
  <si>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</si>
  <si>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</si>
  <si>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</si>
  <si>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</si>
  <si>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</si>
  <si>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</si>
  <si>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</si>
  <si>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</si>
  <si>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</si>
  <si>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</si>
  <si>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</si>
  <si>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</si>
  <si>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</si>
  <si>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</si>
  <si>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</si>
  <si>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</si>
  <si>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</si>
  <si>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</si>
  <si>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</si>
  <si>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</si>
  <si>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</si>
  <si>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</si>
  <si>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</si>
  <si>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</si>
  <si>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</si>
  <si>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</si>
  <si>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</si>
  <si>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</si>
  <si>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</si>
  <si>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</si>
  <si>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</si>
  <si>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</si>
  <si>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</si>
  <si>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</si>
  <si>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</si>
  <si>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</si>
  <si>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</si>
  <si>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</si>
  <si>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</si>
  <si>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</si>
  <si>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</si>
  <si>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</si>
  <si>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</si>
  <si>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</si>
  <si>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</si>
  <si>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</si>
  <si>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</si>
  <si>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</si>
  <si>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</si>
  <si>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</si>
  <si>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</si>
  <si>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</si>
  <si>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</si>
  <si>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</si>
  <si>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</si>
  <si>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</si>
  <si>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</si>
  <si>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</si>
  <si>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</si>
  <si>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</si>
  <si>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</si>
  <si>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</si>
  <si>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</si>
  <si>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</si>
  <si>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</si>
  <si>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</si>
  <si>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</si>
  <si>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</si>
  <si>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</si>
  <si>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</si>
  <si>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</si>
  <si>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</si>
  <si>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</si>
  <si>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</si>
  <si>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</si>
  <si>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</si>
  <si>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</si>
  <si>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</si>
  <si>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</si>
  <si>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</si>
  <si>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</si>
  <si>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</si>
  <si>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</si>
  <si>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</si>
  <si>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</si>
  <si>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</si>
  <si>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</si>
  <si>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</si>
  <si>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</si>
  <si>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</si>
  <si>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</si>
  <si>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</si>
  <si>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</si>
  <si>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</si>
  <si>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</si>
  <si>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</si>
  <si>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</si>
  <si>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</si>
  <si>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</si>
  <si>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</si>
  <si>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</si>
  <si>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</si>
  <si>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</si>
  <si>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</si>
  <si>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</si>
  <si>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</si>
  <si>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</si>
  <si>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</si>
  <si>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</si>
  <si>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</si>
  <si>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</si>
  <si>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</si>
  <si>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</si>
  <si>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</si>
  <si>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</si>
  <si>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</si>
  <si>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</si>
  <si>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</si>
  <si>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</si>
  <si>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</si>
  <si>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</si>
  <si>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</si>
  <si>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</si>
  <si>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</si>
  <si>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</si>
  <si>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</si>
  <si>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</si>
  <si>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</si>
  <si>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</si>
  <si>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</si>
  <si>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</si>
  <si>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</si>
  <si>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</si>
  <si>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</si>
  <si>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</si>
  <si>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</si>
  <si>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</si>
  <si>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</si>
  <si>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</si>
  <si>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</si>
  <si>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</si>
  <si>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</si>
  <si>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</si>
  <si>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</si>
  <si>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</si>
  <si>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</si>
  <si>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</si>
  <si>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</si>
  <si>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</si>
  <si>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</si>
  <si>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</si>
  <si>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</si>
  <si>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</si>
  <si>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</si>
  <si>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</si>
  <si>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</si>
  <si>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</si>
  <si>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</si>
  <si>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</si>
  <si>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</si>
  <si>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</si>
  <si>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</si>
  <si>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</si>
  <si>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</si>
  <si>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</si>
  <si>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</si>
  <si>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</si>
  <si>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</si>
  <si>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</si>
  <si>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</si>
  <si>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</si>
  <si>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</si>
  <si>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</si>
  <si>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</si>
  <si>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</si>
  <si>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</si>
  <si>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</si>
  <si>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</si>
  <si>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</si>
  <si>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</si>
  <si>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</si>
  <si>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</si>
  <si>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</si>
  <si>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</si>
  <si>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</si>
  <si>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</si>
  <si>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</si>
  <si>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</si>
  <si>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</si>
  <si>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</si>
  <si>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</si>
  <si>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</si>
  <si>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</si>
  <si>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</si>
  <si>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</si>
  <si>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</si>
  <si>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</si>
  <si>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</si>
  <si>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</si>
  <si>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</si>
  <si>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</si>
  <si>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</si>
  <si>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</si>
  <si>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</si>
  <si>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</si>
  <si>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</si>
  <si>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</si>
  <si>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</si>
  <si>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</si>
  <si>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</si>
  <si>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</si>
  <si>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</si>
  <si>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</si>
  <si>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</si>
  <si>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</si>
  <si>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</si>
  <si>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</si>
  <si>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</si>
  <si>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</si>
  <si>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</si>
  <si>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</si>
  <si>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</si>
  <si>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</si>
  <si>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</si>
  <si>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</si>
  <si>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</si>
  <si>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</si>
  <si>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</si>
  <si>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</si>
  <si>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</si>
  <si>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</si>
  <si>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</si>
  <si>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</si>
  <si>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</si>
  <si>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</si>
  <si>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</si>
  <si>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</si>
  <si>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</si>
  <si>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</si>
  <si>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</si>
  <si>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</si>
  <si>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</si>
  <si>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</si>
  <si>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</si>
  <si>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</si>
  <si>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</si>
  <si>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</si>
  <si>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</si>
  <si>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</si>
  <si>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</si>
  <si>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</si>
  <si>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</si>
  <si>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</si>
  <si>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</si>
  <si>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</si>
  <si>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</si>
  <si>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</si>
  <si>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</si>
  <si>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</si>
  <si>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</si>
  <si>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</si>
  <si>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</si>
  <si>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</si>
  <si>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</si>
  <si>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</si>
  <si>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</si>
  <si>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</si>
  <si>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</si>
  <si>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</si>
  <si>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</si>
  <si>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</si>
  <si>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</si>
  <si>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</si>
  <si>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</si>
  <si>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</si>
  <si>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</si>
  <si>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</si>
  <si>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</si>
  <si>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</si>
  <si>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</si>
  <si>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</si>
  <si>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</si>
  <si>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</si>
  <si>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</si>
  <si>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</si>
  <si>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</si>
  <si>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</si>
  <si>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</si>
  <si>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</si>
  <si>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</si>
  <si>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</si>
  <si>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</si>
  <si>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</si>
  <si>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</si>
  <si>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</si>
  <si>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</si>
  <si>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</si>
  <si>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</si>
  <si>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</si>
  <si>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</si>
  <si>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</si>
  <si>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</si>
  <si>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</si>
  <si>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</si>
  <si>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</si>
  <si>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</si>
  <si>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</si>
  <si>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</si>
  <si>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</si>
  <si>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</si>
  <si>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</si>
  <si>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</si>
  <si>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</si>
  <si>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</si>
  <si>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</si>
  <si>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</si>
  <si>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</si>
  <si>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</si>
  <si>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</si>
  <si>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</si>
  <si>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</si>
  <si>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</si>
  <si>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</si>
  <si>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</si>
  <si>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</si>
  <si>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</si>
  <si>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</si>
  <si>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</si>
  <si>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</si>
  <si>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</si>
  <si>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</si>
  <si>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</si>
  <si>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</si>
  <si>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</si>
  <si>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</si>
  <si>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</si>
  <si>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</si>
  <si>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</si>
  <si>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</si>
  <si>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</si>
  <si>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</si>
  <si>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</si>
  <si>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</si>
  <si>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</si>
  <si>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</si>
  <si>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</si>
  <si>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</si>
  <si>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</si>
  <si>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</si>
  <si>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</si>
  <si>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</si>
  <si>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</si>
  <si>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</si>
  <si>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</si>
  <si>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</si>
  <si>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</si>
  <si>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</si>
  <si>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</si>
  <si>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</si>
  <si>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</si>
  <si>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</si>
  <si>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</si>
  <si>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</si>
  <si>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</si>
  <si>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</si>
  <si>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</si>
  <si>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</si>
  <si>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</si>
  <si>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</si>
  <si>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</si>
  <si>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</si>
  <si>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</si>
  <si>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</si>
  <si>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</si>
  <si>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</si>
  <si>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</si>
  <si>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</si>
  <si>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</si>
  <si>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</si>
  <si>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</si>
  <si>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</si>
  <si>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</si>
  <si>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</si>
  <si>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</si>
  <si>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</si>
  <si>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</si>
  <si>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</si>
  <si>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</si>
  <si>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</si>
  <si>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</si>
  <si>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</si>
  <si>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</si>
  <si>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</si>
  <si>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</si>
  <si>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</si>
  <si>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</si>
  <si>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</si>
  <si>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</si>
  <si>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</si>
  <si>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</si>
  <si>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</si>
  <si>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</si>
  <si>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</si>
  <si>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</si>
  <si>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</si>
  <si>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</si>
  <si>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</si>
  <si>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</si>
  <si>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</si>
  <si>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</si>
  <si>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</si>
  <si>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</si>
  <si>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</si>
  <si>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</si>
  <si>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</si>
  <si>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</si>
  <si>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</si>
  <si>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</si>
  <si>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</si>
  <si>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</si>
  <si>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</si>
  <si>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</si>
  <si>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</si>
  <si>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</si>
  <si>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</si>
  <si>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</si>
  <si>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</si>
  <si>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</si>
  <si>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</si>
  <si>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</si>
  <si>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</si>
  <si>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</si>
  <si>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</si>
  <si>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</si>
  <si>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</si>
  <si>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</si>
  <si>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</si>
  <si>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</si>
  <si>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</si>
  <si>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</si>
  <si>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</si>
  <si>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</si>
  <si>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</si>
  <si>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</si>
  <si>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</si>
  <si>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</si>
  <si>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</si>
  <si>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</si>
  <si>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</si>
  <si>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</si>
  <si>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</si>
  <si>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</si>
  <si>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</si>
  <si>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</si>
  <si>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</si>
  <si>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</si>
  <si>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</si>
  <si>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</si>
  <si>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</si>
  <si>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</si>
  <si>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</si>
  <si>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</si>
  <si>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</si>
  <si>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</si>
  <si>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</si>
  <si>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</si>
  <si>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</si>
  <si>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</si>
  <si>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</si>
  <si>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</si>
  <si>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</si>
  <si>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</si>
  <si>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</si>
  <si>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</si>
  <si>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</si>
  <si>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</si>
  <si>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</si>
  <si>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</si>
  <si>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</si>
  <si>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</si>
  <si>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</si>
  <si>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</si>
  <si>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</si>
  <si>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</si>
  <si>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</si>
  <si>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</si>
  <si>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</si>
  <si>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</si>
  <si>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</si>
  <si>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</si>
  <si>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</si>
  <si>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</si>
  <si>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</si>
  <si>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</si>
  <si>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</si>
  <si>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</si>
  <si>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</si>
  <si>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</si>
  <si>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</si>
  <si>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</si>
  <si>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</si>
  <si>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</si>
  <si>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</si>
  <si>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</si>
  <si>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</si>
  <si>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</si>
  <si>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</si>
  <si>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</si>
  <si>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</si>
  <si>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</si>
  <si>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</si>
  <si>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</si>
  <si>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</si>
  <si>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</si>
  <si>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</si>
  <si>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</si>
  <si>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</si>
  <si>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</si>
  <si>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</si>
  <si>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</si>
  <si>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</si>
  <si>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</si>
  <si>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</si>
  <si>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</si>
  <si>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</si>
  <si>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</si>
  <si>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</si>
  <si>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</si>
  <si>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</si>
  <si>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</si>
  <si>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</si>
  <si>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</si>
  <si>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</si>
  <si>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</si>
  <si>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</si>
  <si>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</si>
  <si>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</si>
  <si>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</si>
  <si>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</si>
  <si>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</si>
  <si>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</si>
  <si>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</si>
  <si>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</si>
  <si>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</si>
  <si>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</si>
  <si>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</si>
  <si>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</si>
  <si>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</si>
  <si>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</si>
  <si>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</si>
  <si>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</si>
  <si>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</si>
  <si>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</si>
  <si>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</si>
  <si>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</si>
  <si>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</si>
  <si>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</si>
  <si>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</si>
  <si>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</si>
  <si>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</si>
  <si>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</si>
  <si>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</si>
  <si>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</si>
  <si>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</si>
  <si>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</si>
  <si>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</si>
  <si>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</si>
  <si>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</si>
  <si>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</si>
  <si>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</si>
  <si>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</si>
  <si>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</si>
  <si>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</si>
  <si>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</si>
  <si>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</si>
  <si>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</si>
  <si>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</si>
  <si>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</si>
  <si>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</si>
  <si>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</si>
  <si>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</si>
  <si>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</si>
  <si>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</si>
  <si>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</si>
  <si>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</si>
  <si>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</si>
  <si>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</si>
  <si>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</si>
  <si>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</si>
  <si>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</si>
  <si>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</si>
  <si>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</si>
  <si>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</si>
  <si>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</si>
  <si>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</si>
  <si>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</si>
  <si>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</si>
  <si>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</si>
  <si>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</si>
  <si>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</si>
  <si>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</si>
  <si>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</si>
  <si>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</si>
  <si>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</si>
  <si>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</si>
  <si>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</si>
  <si>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</si>
  <si>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</si>
  <si>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</si>
  <si>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</si>
  <si>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</si>
  <si>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</si>
  <si>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</si>
  <si>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</si>
  <si>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</si>
  <si>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</si>
  <si>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</si>
  <si>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</si>
  <si>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</si>
  <si>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</si>
  <si>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</si>
  <si>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</si>
  <si>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</si>
  <si>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</si>
  <si>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</si>
  <si>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</si>
  <si>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</si>
  <si>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</si>
  <si>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</si>
  <si>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</si>
  <si>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</si>
  <si>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</si>
  <si>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</si>
  <si>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</si>
  <si>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</si>
  <si>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</si>
  <si>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</si>
  <si>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</si>
  <si>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</si>
  <si>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</si>
  <si>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</si>
  <si>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</si>
  <si>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</si>
  <si>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</si>
  <si>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</si>
  <si>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</si>
  <si>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</si>
  <si>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</si>
  <si>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</si>
  <si>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</si>
  <si>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</si>
  <si>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</si>
  <si>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</si>
  <si>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</si>
  <si>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</si>
  <si>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</si>
  <si>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</si>
  <si>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</si>
  <si>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</si>
  <si>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</si>
  <si>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</si>
  <si>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</si>
  <si>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</si>
  <si>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</si>
  <si>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</si>
  <si>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</si>
  <si>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</si>
  <si>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</si>
  <si>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</si>
  <si>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</si>
  <si>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</si>
  <si>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</si>
  <si>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</si>
  <si>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</si>
  <si>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</si>
  <si>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</si>
  <si>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</si>
  <si>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</si>
  <si>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</si>
  <si>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</si>
  <si>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</si>
  <si>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</si>
  <si>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</si>
  <si>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</si>
  <si>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</si>
  <si>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</si>
  <si>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</si>
  <si>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</si>
  <si>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</si>
  <si>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</si>
  <si>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</si>
  <si>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</si>
  <si>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</si>
  <si>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</si>
  <si>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</si>
  <si>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</si>
  <si>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</si>
  <si>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</si>
  <si>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</si>
  <si>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</si>
  <si>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</si>
  <si>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</si>
  <si>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</si>
  <si>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</si>
  <si>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</si>
  <si>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</si>
  <si>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</si>
  <si>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</si>
  <si>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</si>
  <si>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</si>
  <si>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</si>
  <si>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</si>
  <si>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</si>
  <si>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</si>
  <si>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</si>
  <si>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</si>
  <si>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</si>
  <si>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</si>
  <si>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</si>
  <si>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</si>
  <si>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</si>
  <si>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</si>
  <si>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</si>
  <si>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</si>
  <si>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</si>
  <si>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</si>
  <si>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</si>
  <si>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</si>
  <si>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</si>
  <si>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</si>
  <si>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</si>
  <si>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</si>
  <si>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</si>
  <si>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</si>
  <si>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</si>
  <si>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</si>
  <si>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</si>
  <si>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</si>
  <si>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</si>
  <si>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</si>
  <si>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</si>
  <si>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</si>
  <si>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</si>
  <si>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</si>
  <si>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</si>
  <si>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</si>
  <si>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</si>
  <si>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</si>
  <si>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</si>
  <si>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</si>
  <si>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</si>
  <si>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</si>
  <si>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</si>
  <si>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</si>
  <si>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</si>
  <si>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</si>
  <si>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</si>
  <si>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</si>
  <si>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</si>
  <si>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</si>
  <si>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</si>
  <si>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</si>
  <si>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</si>
  <si>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</si>
  <si>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</si>
  <si>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</si>
  <si>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</si>
  <si>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</si>
  <si>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</si>
  <si>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</si>
  <si>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</si>
  <si>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</si>
  <si>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</si>
  <si>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</si>
  <si>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</si>
  <si>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</si>
  <si>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</si>
  <si>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</si>
  <si>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</si>
  <si>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</si>
  <si>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</si>
  <si>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</si>
  <si>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</si>
  <si>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</si>
  <si>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</si>
  <si>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</si>
  <si>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</si>
  <si>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</si>
  <si>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</si>
  <si>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</si>
  <si>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</si>
  <si>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</si>
  <si>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</si>
  <si>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</si>
  <si>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</si>
  <si>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</si>
  <si>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</si>
  <si>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</si>
  <si>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</si>
  <si>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</si>
  <si>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</si>
  <si>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</si>
  <si>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</si>
  <si>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</si>
  <si>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</si>
  <si>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</si>
  <si>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</si>
  <si>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</si>
  <si>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</si>
  <si>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</si>
  <si>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</si>
  <si>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</si>
  <si>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</si>
  <si>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</si>
  <si>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</si>
  <si>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</si>
  <si>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</si>
  <si>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</si>
  <si>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</si>
  <si>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</si>
  <si>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</si>
  <si>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</si>
  <si>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</si>
  <si>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</si>
  <si>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</si>
  <si>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</si>
  <si>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</si>
  <si>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</si>
  <si>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</si>
  <si>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</si>
  <si>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</si>
  <si>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</si>
  <si>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</si>
  <si>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</si>
  <si>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</si>
  <si>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</si>
  <si>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</si>
  <si>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</si>
  <si>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</si>
  <si>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</si>
  <si>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</si>
  <si>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</si>
  <si>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</si>
  <si>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</si>
  <si>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</si>
  <si>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</si>
  <si>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</si>
  <si>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</si>
  <si>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</si>
  <si>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</si>
  <si>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</si>
  <si>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</si>
  <si>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</si>
  <si>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</si>
  <si>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</si>
  <si>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</si>
  <si>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</si>
  <si>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</si>
  <si>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</si>
  <si>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</si>
  <si>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</si>
  <si>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</si>
  <si>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</si>
  <si>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</si>
  <si>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</si>
  <si>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</si>
  <si>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</si>
  <si>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</si>
  <si>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</si>
  <si>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</si>
  <si>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</si>
  <si>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</si>
  <si>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</si>
  <si>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</si>
  <si>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</si>
  <si>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</si>
  <si>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</si>
  <si>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</si>
  <si>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</si>
  <si>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</si>
  <si>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</si>
  <si>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</si>
  <si>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</si>
  <si>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</si>
  <si>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</si>
  <si>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</si>
  <si>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</si>
  <si>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</si>
  <si>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</si>
  <si>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</si>
  <si>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</si>
  <si>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</si>
  <si>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</si>
  <si>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</si>
  <si>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</si>
  <si>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</si>
  <si>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</si>
  <si>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</si>
  <si>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</si>
  <si>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</si>
  <si>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</si>
  <si>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</si>
  <si>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</si>
  <si>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</si>
  <si>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</si>
  <si>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</si>
  <si>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</si>
  <si>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</si>
  <si>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</si>
  <si>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</si>
  <si>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</si>
  <si>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</si>
  <si>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</si>
  <si>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</si>
  <si>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</si>
  <si>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</si>
  <si>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</si>
  <si>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</si>
  <si>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</si>
  <si>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</si>
  <si>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</si>
  <si>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</si>
  <si>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</si>
  <si>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</si>
  <si>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</si>
  <si>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</si>
  <si>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</si>
  <si>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</si>
  <si>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</si>
  <si>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</si>
  <si>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</si>
  <si>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</si>
  <si>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</si>
  <si>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</si>
  <si>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</si>
  <si>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</si>
  <si>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</si>
  <si>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</si>
  <si>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</si>
  <si>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</si>
  <si>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</si>
  <si>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</si>
  <si>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</si>
  <si>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</si>
  <si>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</si>
  <si>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</si>
  <si>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</si>
  <si>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</si>
  <si>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</si>
  <si>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</si>
  <si>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</si>
  <si>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</si>
  <si>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</si>
  <si>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</si>
  <si>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</si>
  <si>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</si>
  <si>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</si>
  <si>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</si>
  <si>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</si>
  <si>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</si>
  <si>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</si>
  <si>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</si>
  <si>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</si>
  <si>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</si>
  <si>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</si>
  <si>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</si>
  <si>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</si>
  <si>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</si>
  <si>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</si>
  <si>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</si>
  <si>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</si>
  <si>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</si>
  <si>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</si>
  <si>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</si>
  <si>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</si>
  <si>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</si>
  <si>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</si>
  <si>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</si>
  <si>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</si>
  <si>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</si>
  <si>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</si>
  <si>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</si>
  <si>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</si>
  <si>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</si>
  <si>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</si>
  <si>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</si>
  <si>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</si>
  <si>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</si>
  <si>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</si>
  <si>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</si>
  <si>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</si>
  <si>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</si>
  <si>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</si>
  <si>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</si>
  <si>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</si>
  <si>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</si>
  <si>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</si>
  <si>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</si>
  <si>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</si>
  <si>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</si>
  <si>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</si>
  <si>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</si>
  <si>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</si>
  <si>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</si>
  <si>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</si>
  <si>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</si>
  <si>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</si>
  <si>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</si>
  <si>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</si>
  <si>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</si>
  <si>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</si>
  <si>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</si>
  <si>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</si>
  <si>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</si>
  <si>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</si>
  <si>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</si>
  <si>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</si>
  <si>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</si>
  <si>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</si>
  <si>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</si>
  <si>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</si>
  <si>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</si>
  <si>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</si>
  <si>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</si>
  <si>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</si>
  <si>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</si>
  <si>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</si>
  <si>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</si>
  <si>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</si>
  <si>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</si>
  <si>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</si>
  <si>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</si>
  <si>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</si>
  <si>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</si>
  <si>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</si>
  <si>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</si>
  <si>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</si>
  <si>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</si>
  <si>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</si>
  <si>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</si>
  <si>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</si>
  <si>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</si>
  <si>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</si>
  <si>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</si>
  <si>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</si>
  <si>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</si>
  <si>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</si>
  <si>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</si>
  <si>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</si>
  <si>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</si>
  <si>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</si>
  <si>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</si>
  <si>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</si>
  <si>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</si>
  <si>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</si>
  <si>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</si>
  <si>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</si>
  <si>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</si>
  <si>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</si>
  <si>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</si>
  <si>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</si>
  <si>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</si>
  <si>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</si>
  <si>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</si>
  <si>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</si>
  <si>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</si>
  <si>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</si>
  <si>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</si>
  <si>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</si>
  <si>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</si>
  <si>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</si>
  <si>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</si>
  <si>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</si>
  <si>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</si>
  <si>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</si>
  <si>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</si>
  <si>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</si>
  <si>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</si>
  <si>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</si>
  <si>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</si>
  <si>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</si>
  <si>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</si>
  <si>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</si>
  <si>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</si>
  <si>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</si>
  <si>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</si>
  <si>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</si>
  <si>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</si>
  <si>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</si>
  <si>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</si>
  <si>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</si>
  <si>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</si>
  <si>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</si>
  <si>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</si>
  <si>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</si>
  <si>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</si>
  <si>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</si>
  <si>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</si>
  <si>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</si>
  <si>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</si>
  <si>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</si>
  <si>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</si>
  <si>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</si>
  <si>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</si>
  <si>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</si>
  <si>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</si>
  <si>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</si>
  <si>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</si>
  <si>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</si>
  <si>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</si>
  <si>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</si>
  <si>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</si>
  <si>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</si>
  <si>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</si>
  <si>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</si>
  <si>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</si>
  <si>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</si>
  <si>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</si>
  <si>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</si>
  <si>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</si>
  <si>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</si>
  <si>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</si>
  <si>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</si>
  <si>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</si>
  <si>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</si>
  <si>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</si>
  <si>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</si>
  <si>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</si>
  <si>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</si>
  <si>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</si>
  <si>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</si>
  <si>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</si>
  <si>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</si>
  <si>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</si>
  <si>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</si>
  <si>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</si>
  <si>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</si>
  <si>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</si>
  <si>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</si>
  <si>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</si>
  <si>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</si>
  <si>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</si>
  <si>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</si>
  <si>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</si>
  <si>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</si>
  <si>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</si>
  <si>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</si>
  <si>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</si>
  <si>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</si>
  <si>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</si>
  <si>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</si>
  <si>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</si>
  <si>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</si>
  <si>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</si>
  <si>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</si>
  <si>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</si>
  <si>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</si>
  <si>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</si>
  <si>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</si>
  <si>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</si>
  <si>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</si>
  <si>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</si>
  <si>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</si>
  <si>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</si>
  <si>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</si>
  <si>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</si>
  <si>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</si>
  <si>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</si>
  <si>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</si>
  <si>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</si>
  <si>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</si>
  <si>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</si>
  <si>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</si>
  <si>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</si>
  <si>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</si>
  <si>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</si>
  <si>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</si>
  <si>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</si>
  <si>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</si>
  <si>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</si>
  <si>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</si>
  <si>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</si>
  <si>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</si>
  <si>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</si>
  <si>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</si>
  <si>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</si>
  <si>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</si>
  <si>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</si>
  <si>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</si>
  <si>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</si>
  <si>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</si>
  <si>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</si>
  <si>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</si>
  <si>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</si>
  <si>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</si>
  <si>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</si>
  <si>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</si>
  <si>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</si>
  <si>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</si>
  <si>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</si>
  <si>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</si>
  <si>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</si>
  <si>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</si>
  <si>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</si>
  <si>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</si>
  <si>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</si>
  <si>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</si>
  <si>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</si>
  <si>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</si>
  <si>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</si>
  <si>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</si>
  <si>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</si>
  <si>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</si>
  <si>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</si>
  <si>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</si>
  <si>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</si>
  <si>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</si>
  <si>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</si>
  <si>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</si>
  <si>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</si>
  <si>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</si>
  <si>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</si>
  <si>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</si>
  <si>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</si>
  <si>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</si>
  <si>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</si>
  <si>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</si>
  <si>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</si>
  <si>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</si>
  <si>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</si>
  <si>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</si>
  <si>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</si>
  <si>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</si>
  <si>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</si>
  <si>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</si>
  <si>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</si>
  <si>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</si>
  <si>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</si>
  <si>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</si>
  <si>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</si>
  <si>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</si>
  <si>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</si>
  <si>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</si>
  <si>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</si>
  <si>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</si>
  <si>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</si>
  <si>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</si>
  <si>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</si>
  <si>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</si>
  <si>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</si>
  <si>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</si>
  <si>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</si>
  <si>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</si>
  <si>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</si>
  <si>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</si>
  <si>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</si>
  <si>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</si>
  <si>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</si>
  <si>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</si>
  <si>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</si>
  <si>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</si>
  <si>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</si>
  <si>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</si>
  <si>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</si>
  <si>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</si>
  <si>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</si>
  <si>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</si>
  <si>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</si>
  <si>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</si>
  <si>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</si>
  <si>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</si>
  <si>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</si>
  <si>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</si>
  <si>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</si>
  <si>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</si>
  <si>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</si>
  <si>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</si>
  <si>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</si>
  <si>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</si>
  <si>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</si>
  <si>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</si>
  <si>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</si>
  <si>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</si>
  <si>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</si>
  <si>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</si>
  <si>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</si>
  <si>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</si>
  <si>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</si>
  <si>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</si>
  <si>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</si>
  <si>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</si>
  <si>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</si>
  <si>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</si>
  <si>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</si>
  <si>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</si>
  <si>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</si>
  <si>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</si>
  <si>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</si>
  <si>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</si>
  <si>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</si>
  <si>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</si>
  <si>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</si>
  <si>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</si>
  <si>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</si>
  <si>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</si>
  <si>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</si>
  <si>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</si>
  <si>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</si>
  <si>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</si>
  <si>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</si>
  <si>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</si>
  <si>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</si>
  <si>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</si>
  <si>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</si>
  <si>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</si>
  <si>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</si>
  <si>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</si>
  <si>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</si>
  <si>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</si>
  <si>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</si>
  <si>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</si>
  <si>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</si>
  <si>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</si>
  <si>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</si>
  <si>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</si>
  <si>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</si>
  <si>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</si>
  <si>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</si>
  <si>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</si>
  <si>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</si>
  <si>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</si>
  <si>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</si>
  <si>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</si>
  <si>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</si>
  <si>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</si>
  <si>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</si>
  <si>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</si>
  <si>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</si>
  <si>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</si>
  <si>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</si>
  <si>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</si>
  <si>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</si>
  <si>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</si>
  <si>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</si>
  <si>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</si>
  <si>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</si>
  <si>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</si>
  <si>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</si>
  <si>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</si>
  <si>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</si>
  <si>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</si>
  <si>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</si>
  <si>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</si>
  <si>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</si>
  <si>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</si>
  <si>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</si>
  <si>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</si>
  <si>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</si>
  <si>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</si>
  <si>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</si>
  <si>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</si>
  <si>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</si>
  <si>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</si>
  <si>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</si>
  <si>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</si>
  <si>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</si>
  <si>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</si>
  <si>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</si>
  <si>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</si>
  <si>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</si>
  <si>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</si>
  <si>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</si>
  <si>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</si>
  <si>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</si>
  <si>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</si>
  <si>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</si>
  <si>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</si>
  <si>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</si>
  <si>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</si>
  <si>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</si>
  <si>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</si>
  <si>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</si>
  <si>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</si>
  <si>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</si>
  <si>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</si>
  <si>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</si>
  <si>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</si>
  <si>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</si>
  <si>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</si>
  <si>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</si>
  <si>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</si>
  <si>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</si>
  <si>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</si>
  <si>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</si>
  <si>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</si>
  <si>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</si>
  <si>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</si>
  <si>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</si>
  <si>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</si>
  <si>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</si>
  <si>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</si>
  <si>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</si>
  <si>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</si>
  <si>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</si>
  <si>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</si>
  <si>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</si>
  <si>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</si>
  <si>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</si>
  <si>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</si>
  <si>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</si>
  <si>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</si>
  <si>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</si>
  <si>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</si>
  <si>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</si>
  <si>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</si>
  <si>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</si>
  <si>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</si>
  <si>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</si>
  <si>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</si>
  <si>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</si>
  <si>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</si>
  <si>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</si>
  <si>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</si>
  <si>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</si>
  <si>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</si>
  <si>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</si>
  <si>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</si>
  <si>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</si>
  <si>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</si>
  <si>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</si>
  <si>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</si>
  <si>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</si>
  <si>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</si>
  <si>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</si>
  <si>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</si>
  <si>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</si>
  <si>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</si>
  <si>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</si>
  <si>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</si>
  <si>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</si>
  <si>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</si>
  <si>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</si>
  <si>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</si>
  <si>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</si>
  <si>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</si>
  <si>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</si>
  <si>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</si>
  <si>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</si>
  <si>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</si>
  <si>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</si>
  <si>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</si>
  <si>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</si>
  <si>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</si>
  <si>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</si>
  <si>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</si>
  <si>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</si>
  <si>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</si>
  <si>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</si>
  <si>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</si>
  <si>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</si>
  <si>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</si>
  <si>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</si>
  <si>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</si>
  <si>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</si>
  <si>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</si>
  <si>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</si>
  <si>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</si>
  <si>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</si>
  <si>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</si>
  <si>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</si>
  <si>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</si>
  <si>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</si>
  <si>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</si>
  <si>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</si>
  <si>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</si>
  <si>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</si>
  <si>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</si>
  <si>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</si>
  <si>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</si>
  <si>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</si>
  <si>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</si>
  <si>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</si>
  <si>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</si>
  <si>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</si>
  <si>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</si>
  <si>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</si>
  <si>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</si>
  <si>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</si>
  <si>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</si>
  <si>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</si>
  <si>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</si>
  <si>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</si>
  <si>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</si>
  <si>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</si>
  <si>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</si>
  <si>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</si>
  <si>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</si>
  <si>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</si>
  <si>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</si>
  <si>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</si>
  <si>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</si>
  <si>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</si>
  <si>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</si>
  <si>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</si>
  <si>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</si>
  <si>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</si>
  <si>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</si>
  <si>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</si>
  <si>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</si>
  <si>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</si>
  <si>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</si>
  <si>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</si>
  <si>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</si>
  <si>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</si>
  <si>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</si>
  <si>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</si>
  <si>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</si>
  <si>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</si>
  <si>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</si>
  <si>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</si>
  <si>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</si>
  <si>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</si>
  <si>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</si>
  <si>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</si>
  <si>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</si>
  <si>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</si>
  <si>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</si>
  <si>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</si>
  <si>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</si>
  <si>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</si>
  <si>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</si>
  <si>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</si>
  <si>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</si>
  <si>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</si>
  <si>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</si>
  <si>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</si>
  <si>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</si>
  <si>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</si>
  <si>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</si>
  <si>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</si>
  <si>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</si>
  <si>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</si>
  <si>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</si>
  <si>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</si>
  <si>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</si>
  <si>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</si>
  <si>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</si>
  <si>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</si>
  <si>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</si>
  <si>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</si>
  <si>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</si>
  <si>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</si>
  <si>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</si>
  <si>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</si>
  <si>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</si>
  <si>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</si>
  <si>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</si>
  <si>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</si>
  <si>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</si>
  <si>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</si>
  <si>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</si>
  <si>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</si>
  <si>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</si>
  <si>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</si>
  <si>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</si>
  <si>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</si>
  <si>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</si>
  <si>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</si>
  <si>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</si>
  <si>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</si>
  <si>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</si>
  <si>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</si>
  <si>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</si>
  <si>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</si>
  <si>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</si>
  <si>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</si>
  <si>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</si>
  <si>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</si>
  <si>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</si>
  <si>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</si>
  <si>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</si>
  <si>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</si>
  <si>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</si>
  <si>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</si>
  <si>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</si>
  <si>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</si>
  <si>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</si>
  <si>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</si>
  <si>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</si>
  <si>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</si>
  <si>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</si>
  <si>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</si>
  <si>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</si>
  <si>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</si>
  <si>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</si>
  <si>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</si>
  <si>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</si>
  <si>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</si>
  <si>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</si>
  <si>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</si>
  <si>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</si>
  <si>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</si>
  <si>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</si>
  <si>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</si>
  <si>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</si>
  <si>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</si>
  <si>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</si>
  <si>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</si>
  <si>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</si>
  <si>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</si>
  <si>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</si>
  <si>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</si>
  <si>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</si>
  <si>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</si>
  <si>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</si>
  <si>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</si>
  <si>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</si>
  <si>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</si>
  <si>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</si>
  <si>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</si>
  <si>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</si>
  <si>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</si>
  <si>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</si>
  <si>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</si>
  <si>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</si>
  <si>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</si>
  <si>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</si>
  <si>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</si>
  <si>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</si>
  <si>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</si>
  <si>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</si>
  <si>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</si>
  <si>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</si>
  <si>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</si>
  <si>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</si>
  <si>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</si>
  <si>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</si>
  <si>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</si>
  <si>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</si>
  <si>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</si>
  <si>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</si>
  <si>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</si>
  <si>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</si>
  <si>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</si>
  <si>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</si>
  <si>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</si>
  <si>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</si>
  <si>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</si>
  <si>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</si>
  <si>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</si>
  <si>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</si>
  <si>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</si>
  <si>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</si>
  <si>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</si>
  <si>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</si>
  <si>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</si>
  <si>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</si>
  <si>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</si>
  <si>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</si>
  <si>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</si>
  <si>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</si>
  <si>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</si>
  <si>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</si>
  <si>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</si>
  <si>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</si>
  <si>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</si>
  <si>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</si>
  <si>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</si>
  <si>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</si>
  <si>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</si>
  <si>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</si>
  <si>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</si>
  <si>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</si>
  <si>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</si>
  <si>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</si>
  <si>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</si>
  <si>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</si>
  <si>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</si>
  <si>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</si>
  <si>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</si>
  <si>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</si>
  <si>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</si>
  <si>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</si>
  <si>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</si>
  <si>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</si>
  <si>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</si>
  <si>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</si>
  <si>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</si>
  <si>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</si>
  <si>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</si>
  <si>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</si>
  <si>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</si>
  <si>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</si>
  <si>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</si>
  <si>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</si>
  <si>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</si>
  <si>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</si>
  <si>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</si>
  <si>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</si>
  <si>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</si>
  <si>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</si>
  <si>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</si>
  <si>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</si>
  <si>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</si>
  <si>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</si>
  <si>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</si>
  <si>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</si>
  <si>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</si>
  <si>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</si>
  <si>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</si>
  <si>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</si>
  <si>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</si>
  <si>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</si>
  <si>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</si>
  <si>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</si>
  <si>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</si>
  <si>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</si>
  <si>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</si>
  <si>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</si>
  <si>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</si>
  <si>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</si>
  <si>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</si>
  <si>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</si>
  <si>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</si>
  <si>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</si>
  <si>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</si>
  <si>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</si>
  <si>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</si>
  <si>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</si>
  <si>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</si>
  <si>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</si>
  <si>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</si>
  <si>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</si>
  <si>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</si>
  <si>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</si>
  <si>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</si>
  <si>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</si>
  <si>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</si>
  <si>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</si>
  <si>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</si>
  <si>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</si>
  <si>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</si>
  <si>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</si>
  <si>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</si>
  <si>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</si>
  <si>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</si>
  <si>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</si>
  <si>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</si>
  <si>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</si>
  <si>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</si>
  <si>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</si>
  <si>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</si>
  <si>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</si>
  <si>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</si>
  <si>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</si>
  <si>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</si>
  <si>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</si>
  <si>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</si>
  <si>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</si>
  <si>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</si>
  <si>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</si>
  <si>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</si>
  <si>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</si>
  <si>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</si>
  <si>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</si>
  <si>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</si>
  <si>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</si>
  <si>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</si>
  <si>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</si>
  <si>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</si>
  <si>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</si>
  <si>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</si>
  <si>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</si>
  <si>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</si>
  <si>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</si>
  <si>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</si>
  <si>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</si>
  <si>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</si>
  <si>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</si>
  <si>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</si>
  <si>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</si>
  <si>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</si>
  <si>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</si>
  <si>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</si>
  <si>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</si>
  <si>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</si>
  <si>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</si>
  <si>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</si>
  <si>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</si>
  <si>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</si>
  <si>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</si>
  <si>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</si>
  <si>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</si>
  <si>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</si>
  <si>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</si>
  <si>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</si>
  <si>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</si>
  <si>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</si>
  <si>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</si>
  <si>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</si>
  <si>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</si>
  <si>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</si>
  <si>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</si>
  <si>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</si>
  <si>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</si>
  <si>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</si>
  <si>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</si>
  <si>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</si>
  <si>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</si>
  <si>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</si>
  <si>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</si>
  <si>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</si>
  <si>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</si>
  <si>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</si>
  <si>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</si>
  <si>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</si>
  <si>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</si>
  <si>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</si>
  <si>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</si>
  <si>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</si>
  <si>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</si>
  <si>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</si>
  <si>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</si>
  <si>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</si>
  <si>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</si>
  <si>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</si>
  <si>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</si>
  <si>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</si>
  <si>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</si>
  <si>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</si>
  <si>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</si>
  <si>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</si>
  <si>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</si>
  <si>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</si>
  <si>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</si>
  <si>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</si>
  <si>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</si>
  <si>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</si>
  <si>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</si>
  <si>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</si>
  <si>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</si>
  <si>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</si>
  <si>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</si>
  <si>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</si>
  <si>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</si>
  <si>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</si>
  <si>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</si>
  <si>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</si>
  <si>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</si>
  <si>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</si>
  <si>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</si>
  <si>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</si>
  <si>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</si>
  <si>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</si>
  <si>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</si>
  <si>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</si>
  <si>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</si>
  <si>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</si>
  <si>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</si>
  <si>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</si>
  <si>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</si>
  <si>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</si>
  <si>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</si>
  <si>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</si>
  <si>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</si>
  <si>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</si>
  <si>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</si>
  <si>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</si>
  <si>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</si>
  <si>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</si>
  <si>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</si>
  <si>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</si>
  <si>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</si>
  <si>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</si>
  <si>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</si>
  <si>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</si>
  <si>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</si>
  <si>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</si>
  <si>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</si>
  <si>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</si>
  <si>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</si>
  <si>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</si>
  <si>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</si>
  <si>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</si>
  <si>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</si>
  <si>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</si>
  <si>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</si>
  <si>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</si>
  <si>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</si>
  <si>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</si>
  <si>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</si>
  <si>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</si>
  <si>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</si>
  <si>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</si>
  <si>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</si>
  <si>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</si>
  <si>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</si>
  <si>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</si>
  <si>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</si>
  <si>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</si>
  <si>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</si>
  <si>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</si>
  <si>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</si>
  <si>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</si>
  <si>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</si>
  <si>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</si>
  <si>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</si>
  <si>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</si>
  <si>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</si>
  <si>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</si>
  <si>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</si>
  <si>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</si>
  <si>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</si>
  <si>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</si>
  <si>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</si>
  <si>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</si>
  <si>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</si>
  <si>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</si>
  <si>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</si>
  <si>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</si>
  <si>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</si>
  <si>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</si>
  <si>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</si>
  <si>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</si>
  <si>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</si>
  <si>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</si>
  <si>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</si>
  <si>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</si>
  <si>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</si>
  <si>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</si>
  <si>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</si>
  <si>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</si>
  <si>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</si>
  <si>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</si>
  <si>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</si>
  <si>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</si>
  <si>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</si>
  <si>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</si>
  <si>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</si>
  <si>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</si>
  <si>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</si>
  <si>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</si>
  <si>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</si>
  <si>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</si>
  <si>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</si>
  <si>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</si>
  <si>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</si>
  <si>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</si>
  <si>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</si>
  <si>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</si>
  <si>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</si>
  <si>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</si>
  <si>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</si>
  <si>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</si>
  <si>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</si>
  <si>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</si>
  <si>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</si>
  <si>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</si>
  <si>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</si>
  <si>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</si>
  <si>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</si>
  <si>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</si>
  <si>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</si>
  <si>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</si>
  <si>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</si>
  <si>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</si>
  <si>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</si>
  <si>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</si>
  <si>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</si>
  <si>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</si>
  <si>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</si>
  <si>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</si>
  <si>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</si>
  <si>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</si>
  <si>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</si>
  <si>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</si>
  <si>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</si>
  <si>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</si>
  <si>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</si>
  <si>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</si>
  <si>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</si>
  <si>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</si>
  <si>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</si>
  <si>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</si>
  <si>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</si>
  <si>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</si>
  <si>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</si>
  <si>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</si>
  <si>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</si>
  <si>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</si>
  <si>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</si>
  <si>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</si>
  <si>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</si>
  <si>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</si>
  <si>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</si>
  <si>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</si>
  <si>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</si>
  <si>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</si>
  <si>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</si>
  <si>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</si>
  <si>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</si>
  <si>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</si>
  <si>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</si>
  <si>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</si>
  <si>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</si>
  <si>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</si>
  <si>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</si>
  <si>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</si>
  <si>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</si>
  <si>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</si>
  <si>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</si>
  <si>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</si>
  <si>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</si>
  <si>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</si>
  <si>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</si>
  <si>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</si>
  <si>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</si>
  <si>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</si>
  <si>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</si>
  <si>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</si>
  <si>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</si>
  <si>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</si>
  <si>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</si>
  <si>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</si>
  <si>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</si>
  <si>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</si>
  <si>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</si>
  <si>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</si>
  <si>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</si>
  <si>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</si>
  <si>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</si>
  <si>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</si>
  <si>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</si>
  <si>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</si>
  <si>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</si>
  <si>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</si>
  <si>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</si>
  <si>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</si>
  <si>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</si>
  <si>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</si>
  <si>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</si>
  <si>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</si>
  <si>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</si>
  <si>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</si>
  <si>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</si>
  <si>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</si>
  <si>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</si>
  <si>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</si>
  <si>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</si>
  <si>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</si>
  <si>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</si>
  <si>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</si>
  <si>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</si>
  <si>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</si>
  <si>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</si>
  <si>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</si>
  <si>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</si>
  <si>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</si>
  <si>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</si>
  <si>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</si>
  <si>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</si>
  <si>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</si>
  <si>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</si>
  <si>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</si>
  <si>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</si>
  <si>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</si>
  <si>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</si>
  <si>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</si>
  <si>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</si>
  <si>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</si>
  <si>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</si>
  <si>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</si>
  <si>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</si>
  <si>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</si>
  <si>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</si>
  <si>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</si>
  <si>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</si>
  <si>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</si>
  <si>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</si>
  <si>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</si>
  <si>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</si>
  <si>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</si>
  <si>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</si>
  <si>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</si>
  <si>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</si>
  <si>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</si>
  <si>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</si>
  <si>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</si>
  <si>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</si>
  <si>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</si>
  <si>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</si>
  <si>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</si>
  <si>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</si>
  <si>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</si>
  <si>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</si>
  <si>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</si>
  <si>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</si>
  <si>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</si>
  <si>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</si>
  <si>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</si>
  <si>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</si>
  <si>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</si>
  <si>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</si>
  <si>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</si>
  <si>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</si>
  <si>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</si>
  <si>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</si>
  <si>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</si>
  <si>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</si>
  <si>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</si>
  <si>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</si>
  <si>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</si>
  <si>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</si>
  <si>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</si>
  <si>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</si>
  <si>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</si>
  <si>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</si>
  <si>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</si>
  <si>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</si>
  <si>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</si>
  <si>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</si>
  <si>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</si>
  <si>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</si>
  <si>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</si>
  <si>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</si>
  <si>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</si>
  <si>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</si>
  <si>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</si>
  <si>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</si>
  <si>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</si>
  <si>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</si>
  <si>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</si>
  <si>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</si>
  <si>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</si>
  <si>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</si>
  <si>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</si>
  <si>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</si>
  <si>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</si>
  <si>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</si>
  <si>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</si>
  <si>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</si>
  <si>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</si>
  <si>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</si>
  <si>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</si>
  <si>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</si>
  <si>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</si>
  <si>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</si>
  <si>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</si>
  <si>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</si>
  <si>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</si>
  <si>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</si>
  <si>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</si>
  <si>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</si>
  <si>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</si>
  <si>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</si>
  <si>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</si>
  <si>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</si>
  <si>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</si>
  <si>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</si>
  <si>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</si>
  <si>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</si>
  <si>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</si>
  <si>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</si>
  <si>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</si>
  <si>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</si>
  <si>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</si>
  <si>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</si>
  <si>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</si>
  <si>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</si>
  <si>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</si>
  <si>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</si>
  <si>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</si>
  <si>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</si>
  <si>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</si>
  <si>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</si>
  <si>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</si>
  <si>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</si>
  <si>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</si>
  <si>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</si>
  <si>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</si>
  <si>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</si>
  <si>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</si>
  <si>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</si>
  <si>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</si>
  <si>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</si>
  <si>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</si>
  <si>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</si>
  <si>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</si>
  <si>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</si>
  <si>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</si>
  <si>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</si>
  <si>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</si>
  <si>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</si>
  <si>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</si>
  <si>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</si>
  <si>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</si>
  <si>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</si>
  <si>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</si>
  <si>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</si>
  <si>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</si>
  <si>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</si>
  <si>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</si>
  <si>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</si>
  <si>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</si>
  <si>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</si>
  <si>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</si>
  <si>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</si>
  <si>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</si>
  <si>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</si>
  <si>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</si>
  <si>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</si>
  <si>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</si>
  <si>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</si>
  <si>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</si>
  <si>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</si>
  <si>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</si>
  <si>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</si>
  <si>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</si>
  <si>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</si>
  <si>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</si>
  <si>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</si>
  <si>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</si>
  <si>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</si>
  <si>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</si>
  <si>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</si>
  <si>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</si>
  <si>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</si>
  <si>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</si>
  <si>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</si>
  <si>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</si>
  <si>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</si>
  <si>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</si>
  <si>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</si>
  <si>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</si>
  <si>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</si>
  <si>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</si>
  <si>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</si>
  <si>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</si>
  <si>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</si>
  <si>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</si>
  <si>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</si>
  <si>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</si>
  <si>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</si>
  <si>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</si>
  <si>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</si>
  <si>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</si>
  <si>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</si>
  <si>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</si>
  <si>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</si>
  <si>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</si>
  <si>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</si>
  <si>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</si>
  <si>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</si>
  <si>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</si>
  <si>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</si>
  <si>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</si>
  <si>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</si>
  <si>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</si>
  <si>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</si>
  <si>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</si>
  <si>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</si>
  <si>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</si>
  <si>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</si>
  <si>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</si>
  <si>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</si>
  <si>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</si>
  <si>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</si>
  <si>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</si>
  <si>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</si>
  <si>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</si>
  <si>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</si>
  <si>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</si>
  <si>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</si>
  <si>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</si>
  <si>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</si>
  <si>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</si>
  <si>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</si>
  <si>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</si>
  <si>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</si>
  <si>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</si>
  <si>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</si>
  <si>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</si>
  <si>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</si>
  <si>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</si>
  <si>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</si>
  <si>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</si>
  <si>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</si>
  <si>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</si>
  <si>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</si>
  <si>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</si>
  <si>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</si>
  <si>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</si>
  <si>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</si>
  <si>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</si>
  <si>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</si>
  <si>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</si>
  <si>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</si>
  <si>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</si>
  <si>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</si>
  <si>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</si>
  <si>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</si>
  <si>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</si>
  <si>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</si>
  <si>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</si>
  <si>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</si>
  <si>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</si>
  <si>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</si>
  <si>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</si>
  <si>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</si>
  <si>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</si>
  <si>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</si>
  <si>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</si>
  <si>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</si>
  <si>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</si>
  <si>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</si>
  <si>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</si>
  <si>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</si>
  <si>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</si>
  <si>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</si>
  <si>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</si>
  <si>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</si>
  <si>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</si>
  <si>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</si>
  <si>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</si>
  <si>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</si>
  <si>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</si>
  <si>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</si>
  <si>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</si>
  <si>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</si>
  <si>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</si>
  <si>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</si>
  <si>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</si>
  <si>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</si>
  <si>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</si>
  <si>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</si>
  <si>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</si>
  <si>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</si>
  <si>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</si>
  <si>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</si>
  <si>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</si>
  <si>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</si>
  <si>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</si>
  <si>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</si>
  <si>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</si>
  <si>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</si>
  <si>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</si>
  <si>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</si>
  <si>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</si>
  <si>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</si>
  <si>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</si>
  <si>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</si>
  <si>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</si>
  <si>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</si>
  <si>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</si>
  <si>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</si>
  <si>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</si>
  <si>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</si>
  <si>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</si>
  <si>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</si>
  <si>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</si>
  <si>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</si>
  <si>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</si>
  <si>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</si>
  <si>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</si>
  <si>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</si>
  <si>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</si>
  <si>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</si>
  <si>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</si>
  <si>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</si>
  <si>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</si>
  <si>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</si>
  <si>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</si>
  <si>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</si>
  <si>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</si>
  <si>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</si>
  <si>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</si>
  <si>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</si>
  <si>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</si>
  <si>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</si>
  <si>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</si>
  <si>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</si>
  <si>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</si>
  <si>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</si>
  <si>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</si>
  <si>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</si>
  <si>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</si>
  <si>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</si>
  <si>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</si>
  <si>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</si>
  <si>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</si>
  <si>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</si>
  <si>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</si>
  <si>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</si>
  <si>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</si>
  <si>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</si>
  <si>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</si>
  <si>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</si>
  <si>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</si>
  <si>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</si>
  <si>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</si>
  <si>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</si>
  <si>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</si>
  <si>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</si>
  <si>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</si>
  <si>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</si>
  <si>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</si>
  <si>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</si>
  <si>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</si>
  <si>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</si>
  <si>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</si>
  <si>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</si>
  <si>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</si>
  <si>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</si>
  <si>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</si>
  <si>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</si>
  <si>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</si>
  <si>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</si>
  <si>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</si>
  <si>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</si>
  <si>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</si>
  <si>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</si>
  <si>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</si>
  <si>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</si>
  <si>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</si>
  <si>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</si>
  <si>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</si>
  <si>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</si>
  <si>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</si>
  <si>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</si>
  <si>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</si>
  <si>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</si>
  <si>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</si>
  <si>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</si>
  <si>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</si>
  <si>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</si>
  <si>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</si>
  <si>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</si>
  <si>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</si>
  <si>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</si>
  <si>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</si>
  <si>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</si>
  <si>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</si>
  <si>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</si>
  <si>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</si>
  <si>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</si>
  <si>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</si>
  <si>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</si>
  <si>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</si>
  <si>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</si>
  <si>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</si>
  <si>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</si>
  <si>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</si>
  <si>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</si>
  <si>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</si>
  <si>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</si>
  <si>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</si>
  <si>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</si>
  <si>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</si>
  <si>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</si>
  <si>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</si>
  <si>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</si>
  <si>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</si>
  <si>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</si>
  <si>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</si>
  <si>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</si>
  <si>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</si>
  <si>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</si>
  <si>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</si>
  <si>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</si>
  <si>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</si>
  <si>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</si>
  <si>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</si>
  <si>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</si>
  <si>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</si>
  <si>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</si>
  <si>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</si>
  <si>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</si>
  <si>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</si>
  <si>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</si>
  <si>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</si>
  <si>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</si>
  <si>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</si>
  <si>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</si>
  <si>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</si>
  <si>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</si>
  <si>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</si>
  <si>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</si>
  <si>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</si>
  <si>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</si>
  <si>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</si>
  <si>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</si>
  <si>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</si>
  <si>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</si>
  <si>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</si>
  <si>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</si>
  <si>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</si>
  <si>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</si>
  <si>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</si>
  <si>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</si>
  <si>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</si>
  <si>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</si>
  <si>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</si>
  <si>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</si>
  <si>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</si>
  <si>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</si>
  <si>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</si>
  <si>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</si>
  <si>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</si>
  <si>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</si>
  <si>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</si>
  <si>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</si>
  <si>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</si>
  <si>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</si>
  <si>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</si>
  <si>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</si>
  <si>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</si>
  <si>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</si>
  <si>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</si>
  <si>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</si>
  <si>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</si>
  <si>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</si>
  <si>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</si>
  <si>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</si>
  <si>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</si>
  <si>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</si>
  <si>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</si>
  <si>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</si>
  <si>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</si>
  <si>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</si>
  <si>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</si>
  <si>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</si>
  <si>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</si>
  <si>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</si>
  <si>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</si>
  <si>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</si>
  <si>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</si>
  <si>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</si>
  <si>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</si>
  <si>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</si>
  <si>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</si>
  <si>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</si>
  <si>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</si>
  <si>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</si>
  <si>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</si>
  <si>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</si>
  <si>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</si>
  <si>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</si>
  <si>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</si>
  <si>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</si>
  <si>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</si>
  <si>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</si>
  <si>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</si>
  <si>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</si>
  <si>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</si>
  <si>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</si>
  <si>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</si>
  <si>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</si>
  <si>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</si>
  <si>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</si>
  <si>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</si>
  <si>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</si>
  <si>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</si>
  <si>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</si>
  <si>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</si>
  <si>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</si>
  <si>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</si>
  <si>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</si>
  <si>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</si>
  <si>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</si>
  <si>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</si>
  <si>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</si>
  <si>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</si>
  <si>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</si>
  <si>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</si>
  <si>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</si>
  <si>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</si>
  <si>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</si>
  <si>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</si>
  <si>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</si>
  <si>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</si>
  <si>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</si>
  <si>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</si>
  <si>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</si>
  <si>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</si>
  <si>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</si>
  <si>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</si>
  <si>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</si>
  <si>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</si>
  <si>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</si>
  <si>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</si>
  <si>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</si>
  <si>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</si>
  <si>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</si>
  <si>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</si>
  <si>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</si>
  <si>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</si>
  <si>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</si>
  <si>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</si>
  <si>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</si>
  <si>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</si>
  <si>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</si>
  <si>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</si>
  <si>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</si>
  <si>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</si>
  <si>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</si>
  <si>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</si>
  <si>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</si>
  <si>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</si>
  <si>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</si>
  <si>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</si>
  <si>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</si>
  <si>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</si>
  <si>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</si>
  <si>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</si>
  <si>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</si>
  <si>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</si>
  <si>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</si>
  <si>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</si>
  <si>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</si>
  <si>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</si>
  <si>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</si>
  <si>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</si>
  <si>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</si>
  <si>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</si>
  <si>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</si>
  <si>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</si>
  <si>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</si>
  <si>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</si>
  <si>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</si>
  <si>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</si>
  <si>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</si>
  <si>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</si>
  <si>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</si>
  <si>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</si>
  <si>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</si>
  <si>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</si>
  <si>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</si>
  <si>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</si>
  <si>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</si>
  <si>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</si>
  <si>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</si>
  <si>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</si>
  <si>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</si>
  <si>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</si>
  <si>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</si>
  <si>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</si>
  <si>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</si>
  <si>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</si>
  <si>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</si>
  <si>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</si>
  <si>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</si>
  <si>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</si>
  <si>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</si>
  <si>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</si>
  <si>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</si>
  <si>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</si>
  <si>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</si>
  <si>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</si>
  <si>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</si>
  <si>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</si>
  <si>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</si>
  <si>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</si>
  <si>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</si>
  <si>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</si>
  <si>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</si>
  <si>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</si>
  <si>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</si>
  <si>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</si>
  <si>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</si>
  <si>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</si>
  <si>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</si>
  <si>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</si>
  <si>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</si>
  <si>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</si>
  <si>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</si>
  <si>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</si>
  <si>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</si>
  <si>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</si>
  <si>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</si>
  <si>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</si>
  <si>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</si>
  <si>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</si>
  <si>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</si>
  <si>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</si>
  <si>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</si>
  <si>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</si>
  <si>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</si>
  <si>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</si>
  <si>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</si>
  <si>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</si>
  <si>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</si>
  <si>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</si>
  <si>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</si>
  <si>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</si>
  <si>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</si>
  <si>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</si>
  <si>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</si>
  <si>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</si>
  <si>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</si>
  <si>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</si>
  <si>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</si>
  <si>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</si>
  <si>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</si>
  <si>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</si>
  <si>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</si>
  <si>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</si>
  <si>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</si>
  <si>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</si>
  <si>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</si>
  <si>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</si>
  <si>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</si>
  <si>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</si>
  <si>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</si>
  <si>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</si>
  <si>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</si>
  <si>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</si>
  <si>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</si>
  <si>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</si>
  <si>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</si>
  <si>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</si>
  <si>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</si>
  <si>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</si>
  <si>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</si>
  <si>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</si>
  <si>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</si>
  <si>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</si>
  <si>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</si>
  <si>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</si>
  <si>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</si>
  <si>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</si>
  <si>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</si>
  <si>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</si>
  <si>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</si>
  <si>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</si>
  <si>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</si>
  <si>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</si>
  <si>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</si>
  <si>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</si>
  <si>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</si>
  <si>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</si>
  <si>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</si>
  <si>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</si>
  <si>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</si>
  <si>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</si>
  <si>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</si>
  <si>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</si>
  <si>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</si>
  <si>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</si>
  <si>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</si>
  <si>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</si>
  <si>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</si>
  <si>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</si>
  <si>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</si>
  <si>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</si>
  <si>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</si>
  <si>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</si>
  <si>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</si>
  <si>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</si>
  <si>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</si>
  <si>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</si>
  <si>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</si>
  <si>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</si>
  <si>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</si>
  <si>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</si>
  <si>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</si>
  <si>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</si>
  <si>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</si>
  <si>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</si>
  <si>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</si>
  <si>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</si>
  <si>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</si>
  <si>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</si>
  <si>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</si>
  <si>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</si>
  <si>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</si>
  <si>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</si>
  <si>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</si>
  <si>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</si>
  <si>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</si>
  <si>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</si>
  <si>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</si>
  <si>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</si>
  <si>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</si>
  <si>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</si>
  <si>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</si>
  <si>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</si>
  <si>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</si>
  <si>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</si>
  <si>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</si>
  <si>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</si>
  <si>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</si>
  <si>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</si>
  <si>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</si>
  <si>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</si>
  <si>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</si>
  <si>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</si>
  <si>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</si>
  <si>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</si>
  <si>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</si>
  <si>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</si>
  <si>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</si>
  <si>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</si>
  <si>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</si>
  <si>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</si>
  <si>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</si>
  <si>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</si>
  <si>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</si>
  <si>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</si>
  <si>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</si>
  <si>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</si>
  <si>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</si>
  <si>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</si>
  <si>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</si>
  <si>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</si>
  <si>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</si>
  <si>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</si>
  <si>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</si>
  <si>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</si>
  <si>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</si>
  <si>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</si>
  <si>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</si>
  <si>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</si>
  <si>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</si>
  <si>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</si>
  <si>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</si>
  <si>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</si>
  <si>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</si>
  <si>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</si>
  <si>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</si>
  <si>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</si>
  <si>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</si>
  <si>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</si>
  <si>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</si>
  <si>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</si>
  <si>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</si>
  <si>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</si>
  <si>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</si>
  <si>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</si>
  <si>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</si>
  <si>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</si>
  <si>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</si>
  <si>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</si>
  <si>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</si>
  <si>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</si>
  <si>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</si>
  <si>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</si>
  <si>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</si>
  <si>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</si>
  <si>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</si>
  <si>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</si>
  <si>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</si>
  <si>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</si>
  <si>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</si>
  <si>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</si>
  <si>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</si>
  <si>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</si>
  <si>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</si>
  <si>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</si>
  <si>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</si>
  <si>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</si>
  <si>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</si>
  <si>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</si>
  <si>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</si>
  <si>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</si>
  <si>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</si>
  <si>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</si>
  <si>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</si>
  <si>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</si>
  <si>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</si>
  <si>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</si>
  <si>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</si>
  <si>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</si>
  <si>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</si>
  <si>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</si>
  <si>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</si>
  <si>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</si>
  <si>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</si>
  <si>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</si>
  <si>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</si>
  <si>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</si>
  <si>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</si>
  <si>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</si>
  <si>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</si>
  <si>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</si>
  <si>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</si>
  <si>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</si>
  <si>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</si>
  <si>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</si>
  <si>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</si>
  <si>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</si>
  <si>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</si>
  <si>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</si>
  <si>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</si>
  <si>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</si>
  <si>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</si>
  <si>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</si>
  <si>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</si>
  <si>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</si>
  <si>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</si>
  <si>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</si>
  <si>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</si>
  <si>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</si>
  <si>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</si>
  <si>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</si>
  <si>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</si>
  <si>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</si>
  <si>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</si>
  <si>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</si>
  <si>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</si>
  <si>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</si>
  <si>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</si>
  <si>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</si>
  <si>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</si>
  <si>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</si>
  <si>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</si>
  <si>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</si>
  <si>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</si>
  <si>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</si>
  <si>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</si>
  <si>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</si>
  <si>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</si>
  <si>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</si>
  <si>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</si>
  <si>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</si>
  <si>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</si>
  <si>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</si>
  <si>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</si>
  <si>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</si>
  <si>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</si>
  <si>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</si>
  <si>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</si>
  <si>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</si>
  <si>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</si>
  <si>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</si>
  <si>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</si>
  <si>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</si>
  <si>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</si>
  <si>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</si>
  <si>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</si>
  <si>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</si>
  <si>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</si>
  <si>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</si>
  <si>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</si>
  <si>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</si>
  <si>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</si>
  <si>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</si>
  <si>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</si>
  <si>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</si>
  <si>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</si>
  <si>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</si>
  <si>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</si>
  <si>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</si>
  <si>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</si>
  <si>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</si>
  <si>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</si>
  <si>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</si>
  <si>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</si>
  <si>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</si>
  <si>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</si>
  <si>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</si>
  <si>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</si>
  <si>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</si>
  <si>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</si>
  <si>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</si>
  <si>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</si>
  <si>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</si>
  <si>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</si>
  <si>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</si>
  <si>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</si>
  <si>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</si>
  <si>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</si>
  <si>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</si>
  <si>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</si>
  <si>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</si>
  <si>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</si>
  <si>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</si>
  <si>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</si>
  <si>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</si>
  <si>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</si>
  <si>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</si>
  <si>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</si>
  <si>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</si>
  <si>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</si>
  <si>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</si>
  <si>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</si>
  <si>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</si>
  <si>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</si>
  <si>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</si>
  <si>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</si>
  <si>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</si>
  <si>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</si>
  <si>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</si>
  <si>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</si>
  <si>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</si>
  <si>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</si>
  <si>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</si>
  <si>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</si>
  <si>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</si>
  <si>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</si>
  <si>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</si>
  <si>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</si>
  <si>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</si>
  <si>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</si>
  <si>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</si>
  <si>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</si>
  <si>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</si>
  <si>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</si>
  <si>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</si>
  <si>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</si>
  <si>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</si>
  <si>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</si>
  <si>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</si>
  <si>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</si>
  <si>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</si>
  <si>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</si>
  <si>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</si>
  <si>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</si>
  <si>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</si>
  <si>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</si>
  <si>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</si>
  <si>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</si>
  <si>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</si>
  <si>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</si>
  <si>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</si>
  <si>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</si>
  <si>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</si>
  <si>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</si>
  <si>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</si>
  <si>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</si>
  <si>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</si>
  <si>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</si>
  <si>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</si>
  <si>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</si>
  <si>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</si>
  <si>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</si>
  <si>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</si>
  <si>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</si>
  <si>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</si>
  <si>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</si>
  <si>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</si>
  <si>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</si>
  <si>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</si>
  <si>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</si>
  <si>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</si>
  <si>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</si>
  <si>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</si>
  <si>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</si>
  <si>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</si>
  <si>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</si>
  <si>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</si>
  <si>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</si>
  <si>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</si>
  <si>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</si>
  <si>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</si>
  <si>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</si>
  <si>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</si>
  <si>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</si>
  <si>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</si>
  <si>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</si>
  <si>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</si>
  <si>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</si>
  <si>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</si>
  <si>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</si>
  <si>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</si>
  <si>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</si>
  <si>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</si>
  <si>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</si>
  <si>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</si>
  <si>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</si>
  <si>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</si>
  <si>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</si>
  <si>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</si>
  <si>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</si>
  <si>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</si>
  <si>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</si>
  <si>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</si>
  <si>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</si>
  <si>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</si>
  <si>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</si>
  <si>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</si>
  <si>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</si>
  <si>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</si>
  <si>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</si>
  <si>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</si>
  <si>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</si>
  <si>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</si>
  <si>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</si>
  <si>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</si>
  <si>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</si>
  <si>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</si>
  <si>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</si>
  <si>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</si>
  <si>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</si>
  <si>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</si>
  <si>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</si>
  <si>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</si>
  <si>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</si>
  <si>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</si>
  <si>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</si>
  <si>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</si>
  <si>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</si>
  <si>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</si>
  <si>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</si>
  <si>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</si>
  <si>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</si>
  <si>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</si>
  <si>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</si>
  <si>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</si>
  <si>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</si>
  <si>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</si>
  <si>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</si>
  <si>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</si>
  <si>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</si>
  <si>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</si>
  <si>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</si>
  <si>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</si>
  <si>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</si>
  <si>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</si>
  <si>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</si>
  <si>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</si>
  <si>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</si>
  <si>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</si>
  <si>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</si>
  <si>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</si>
  <si>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</si>
  <si>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</si>
  <si>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</si>
  <si>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</si>
  <si>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</si>
  <si>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</si>
  <si>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</si>
  <si>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</si>
  <si>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</si>
  <si>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</si>
  <si>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</si>
  <si>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</si>
  <si>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</si>
  <si>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</si>
  <si>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</si>
  <si>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</si>
  <si>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</si>
  <si>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</si>
  <si>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</si>
  <si>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</si>
  <si>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</si>
  <si>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</si>
  <si>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</si>
  <si>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</si>
  <si>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</si>
  <si>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</si>
  <si>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</si>
  <si>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</si>
  <si>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</si>
  <si>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</si>
  <si>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</si>
  <si>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</si>
  <si>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</si>
  <si>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</si>
  <si>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</si>
  <si>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</si>
  <si>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</si>
  <si>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</si>
  <si>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</si>
  <si>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</si>
  <si>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</si>
  <si>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</si>
  <si>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</si>
  <si>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</si>
  <si>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</si>
  <si>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</si>
  <si>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</si>
  <si>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</si>
  <si>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</si>
  <si>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</si>
  <si>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</si>
  <si>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</si>
  <si>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</si>
  <si>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</si>
  <si>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</si>
  <si>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</si>
  <si>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</si>
  <si>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</si>
  <si>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</si>
  <si>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</si>
  <si>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</si>
  <si>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</si>
  <si>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</si>
  <si>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</si>
  <si>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</si>
  <si>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</si>
  <si>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</si>
  <si>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</si>
  <si>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</si>
  <si>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</si>
  <si>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</si>
  <si>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</si>
  <si>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</si>
  <si>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</si>
  <si>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</si>
  <si>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</si>
  <si>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</si>
  <si>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</si>
  <si>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</si>
  <si>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</si>
  <si>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</si>
  <si>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</si>
  <si>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</si>
  <si>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</si>
  <si>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</si>
  <si>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</si>
  <si>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</si>
  <si>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</si>
  <si>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</si>
  <si>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</si>
  <si>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</si>
  <si>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</si>
  <si>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</si>
  <si>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</si>
  <si>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</si>
  <si>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</si>
  <si>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</si>
  <si>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</si>
  <si>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</si>
  <si>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</si>
  <si>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</si>
  <si>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</si>
  <si>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</si>
  <si>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</si>
  <si>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</si>
  <si>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</si>
  <si>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</si>
  <si>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</si>
  <si>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</si>
  <si>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</si>
  <si>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</si>
  <si>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</si>
  <si>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</si>
  <si>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</si>
  <si>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</si>
  <si>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</si>
  <si>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</si>
  <si>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</si>
  <si>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</si>
  <si>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</si>
  <si>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</si>
  <si>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</si>
  <si>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</si>
  <si>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</si>
  <si>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</si>
  <si>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</si>
  <si>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</si>
  <si>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</si>
  <si>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</si>
  <si>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</si>
  <si>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</si>
  <si>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</si>
  <si>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</si>
  <si>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</si>
  <si>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</si>
  <si>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</si>
  <si>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</si>
  <si>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</si>
  <si>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</si>
  <si>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</si>
  <si>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</si>
  <si>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</si>
  <si>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</si>
  <si>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</si>
  <si>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</si>
  <si>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</si>
  <si>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</si>
  <si>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</si>
  <si>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</si>
  <si>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</si>
  <si>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</si>
  <si>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</si>
  <si>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</si>
  <si>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</si>
  <si>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</si>
  <si>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</si>
  <si>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</si>
  <si>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</si>
  <si>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</si>
  <si>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</si>
  <si>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</si>
  <si>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</si>
  <si>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</si>
  <si>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</si>
  <si>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</si>
  <si>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</si>
  <si>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</si>
  <si>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</si>
  <si>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</si>
  <si>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</si>
  <si>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</si>
  <si>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</si>
  <si>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</si>
  <si>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</si>
  <si>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</si>
  <si>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</si>
  <si>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</si>
  <si>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</si>
  <si>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</si>
  <si>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</si>
  <si>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</si>
  <si>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</si>
  <si>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</si>
  <si>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</si>
  <si>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</si>
  <si>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</si>
  <si>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</si>
  <si>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</si>
  <si>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</si>
  <si>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</si>
  <si>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</si>
  <si>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</si>
  <si>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</si>
  <si>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</si>
  <si>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</si>
  <si>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</si>
  <si>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</si>
  <si>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</si>
  <si>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</si>
  <si>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</si>
  <si>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</si>
  <si>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</si>
  <si>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</si>
  <si>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</si>
  <si>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</si>
  <si>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</si>
  <si>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</si>
  <si>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</si>
  <si>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</si>
  <si>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</si>
  <si>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</si>
  <si>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</si>
  <si>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</si>
  <si>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</si>
  <si>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</si>
  <si>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</si>
  <si>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</si>
  <si>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</si>
  <si>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</si>
  <si>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</si>
  <si>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</si>
  <si>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</si>
  <si>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</si>
  <si>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</si>
  <si>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</si>
  <si>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</si>
  <si>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</si>
  <si>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</si>
  <si>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</si>
  <si>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</si>
  <si>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</si>
  <si>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</si>
  <si>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</si>
  <si>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</si>
  <si>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</si>
  <si>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</si>
  <si>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</si>
  <si>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</si>
  <si>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</si>
  <si>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</si>
  <si>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</si>
  <si>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</si>
  <si>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</si>
  <si>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</si>
  <si>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</si>
  <si>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</si>
  <si>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</si>
  <si>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</si>
  <si>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</si>
  <si>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</si>
  <si>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</si>
  <si>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</si>
  <si>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</si>
  <si>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</si>
  <si>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</si>
  <si>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</si>
  <si>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</si>
  <si>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</si>
  <si>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</si>
  <si>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</si>
  <si>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</si>
  <si>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</si>
  <si>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</si>
  <si>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</si>
  <si>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</si>
  <si>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</si>
  <si>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</si>
  <si>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</si>
  <si>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</si>
  <si>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</si>
  <si>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</si>
  <si>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</si>
  <si>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</si>
  <si>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</si>
  <si>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</si>
  <si>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</si>
  <si>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</si>
  <si>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</si>
  <si>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</si>
  <si>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</si>
  <si>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</si>
  <si>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</si>
  <si>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</si>
  <si>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</si>
  <si>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</si>
  <si>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</si>
  <si>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</si>
  <si>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</si>
  <si>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</si>
  <si>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</si>
  <si>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</si>
  <si>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</si>
  <si>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</si>
  <si>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</si>
  <si>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</si>
  <si>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</si>
  <si>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</si>
  <si>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</si>
  <si>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</si>
  <si>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</si>
  <si>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</si>
  <si>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</si>
  <si>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</si>
  <si>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</si>
  <si>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</si>
  <si>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</si>
  <si>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</si>
  <si>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</si>
  <si>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</si>
  <si>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</si>
  <si>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</si>
  <si>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</si>
  <si>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</si>
  <si>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</si>
  <si>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</si>
  <si>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</si>
  <si>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</si>
  <si>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</si>
  <si>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</si>
  <si>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</si>
  <si>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</si>
  <si>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</si>
  <si>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</si>
  <si>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</si>
  <si>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</si>
  <si>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</si>
  <si>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</si>
  <si>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</si>
  <si>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</si>
  <si>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</si>
  <si>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</si>
  <si>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</si>
  <si>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</si>
  <si>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</si>
  <si>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</si>
  <si>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</si>
  <si>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</si>
  <si>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</si>
  <si>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</si>
  <si>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</si>
  <si>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</si>
  <si>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</si>
  <si>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</si>
  <si>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</si>
  <si>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</si>
  <si>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</si>
  <si>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</si>
  <si>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</si>
  <si>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</si>
  <si>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</si>
  <si>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</si>
  <si>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</si>
  <si>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</si>
  <si>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</si>
  <si>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</si>
  <si>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</si>
  <si>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</si>
  <si>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</si>
  <si>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</si>
  <si>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</si>
  <si>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</si>
  <si>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</si>
  <si>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</si>
  <si>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</si>
  <si>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</si>
  <si>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</si>
  <si>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</si>
  <si>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</si>
  <si>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</si>
  <si>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</si>
  <si>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</si>
  <si>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</si>
  <si>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</si>
  <si>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</si>
  <si>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</si>
  <si>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</si>
  <si>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</si>
  <si>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</si>
  <si>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</si>
  <si>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</si>
  <si>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</si>
  <si>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</si>
  <si>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</si>
  <si>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</si>
  <si>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</si>
  <si>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</si>
  <si>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</si>
  <si>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</si>
  <si>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</si>
  <si>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</si>
  <si>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</si>
  <si>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</si>
  <si>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</si>
  <si>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</si>
  <si>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</si>
  <si>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</si>
  <si>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</si>
  <si>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</si>
  <si>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</si>
  <si>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</si>
  <si>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</si>
  <si>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</si>
  <si>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</si>
  <si>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</si>
  <si>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</si>
  <si>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</si>
  <si>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</si>
  <si>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</si>
  <si>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</si>
  <si>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</si>
  <si>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</si>
  <si>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</si>
  <si>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</si>
  <si>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</si>
  <si>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</si>
  <si>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</si>
  <si>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</si>
  <si>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</si>
  <si>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</si>
  <si>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</si>
  <si>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</si>
  <si>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</si>
  <si>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</si>
  <si>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</si>
  <si>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</si>
  <si>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</si>
  <si>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</si>
  <si>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</si>
  <si>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</si>
  <si>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</si>
  <si>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</si>
  <si>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</si>
  <si>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</si>
  <si>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</si>
  <si>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</si>
  <si>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</si>
  <si>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</si>
  <si>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</si>
  <si>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</si>
  <si>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</si>
  <si>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</si>
  <si>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</si>
  <si>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</si>
  <si>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</si>
  <si>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</si>
  <si>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</si>
  <si>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</si>
  <si>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</si>
  <si>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</si>
  <si>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</si>
  <si>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</si>
  <si>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</si>
  <si>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</si>
  <si>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</si>
  <si>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</si>
  <si>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</si>
  <si>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</si>
  <si>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</si>
  <si>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</si>
  <si>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</si>
  <si>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</si>
  <si>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</si>
  <si>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</si>
  <si>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</si>
  <si>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</si>
  <si>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</si>
  <si>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</si>
  <si>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</si>
  <si>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</si>
  <si>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</si>
  <si>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</si>
  <si>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</si>
  <si>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</si>
  <si>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</si>
  <si>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</si>
  <si>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</si>
  <si>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</si>
  <si>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</si>
  <si>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</si>
  <si>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</si>
  <si>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</si>
  <si>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</si>
  <si>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</si>
  <si>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</si>
  <si>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</si>
  <si>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</si>
  <si>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</si>
  <si>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</si>
  <si>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</si>
  <si>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</si>
  <si>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</si>
  <si>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</si>
  <si>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</si>
  <si>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</si>
  <si>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</si>
  <si>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</si>
  <si>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</si>
  <si>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</si>
  <si>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</si>
  <si>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</si>
  <si>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</si>
  <si>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</si>
  <si>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</si>
  <si>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</si>
  <si>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</si>
  <si>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</si>
  <si>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</si>
  <si>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</si>
  <si>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</si>
  <si>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</si>
  <si>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</si>
  <si>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</si>
  <si>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</si>
  <si>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</si>
  <si>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</si>
  <si>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</si>
  <si>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</si>
  <si>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</si>
  <si>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</si>
  <si>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</si>
  <si>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</si>
  <si>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</si>
  <si>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</si>
  <si>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</si>
  <si>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</si>
  <si>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</si>
  <si>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</si>
  <si>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</si>
  <si>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</si>
  <si>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</si>
  <si>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</si>
  <si>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</si>
  <si>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</si>
  <si>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</si>
  <si>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</si>
  <si>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</si>
  <si>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</si>
  <si>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</si>
  <si>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</si>
  <si>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</si>
  <si>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</si>
  <si>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</si>
  <si>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</si>
  <si>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</si>
  <si>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</si>
  <si>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</si>
  <si>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</si>
  <si>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</si>
  <si>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</si>
  <si>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</si>
  <si>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</si>
  <si>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</si>
  <si>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</si>
  <si>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</si>
  <si>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</si>
  <si>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</si>
  <si>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</si>
  <si>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</si>
  <si>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</si>
  <si>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</si>
  <si>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</si>
  <si>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</si>
  <si>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</si>
  <si>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</si>
  <si>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</si>
  <si>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</si>
  <si>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</si>
  <si>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</si>
  <si>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</si>
  <si>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</si>
  <si>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</si>
  <si>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</si>
  <si>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</si>
  <si>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</si>
  <si>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</si>
  <si>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</si>
  <si>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</si>
  <si>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</si>
  <si>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</si>
  <si>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</si>
  <si>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</si>
  <si>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</si>
  <si>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</si>
  <si>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</si>
  <si>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</si>
  <si>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</si>
  <si>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</si>
  <si>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</si>
  <si>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</si>
  <si>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</si>
  <si>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</si>
  <si>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</si>
  <si>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</si>
  <si>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</si>
  <si>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</si>
  <si>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</si>
  <si>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</si>
  <si>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</si>
  <si>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</si>
  <si>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</si>
  <si>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</si>
  <si>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</si>
  <si>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</si>
  <si>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</si>
  <si>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</si>
  <si>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</si>
  <si>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</si>
  <si>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</si>
  <si>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</si>
  <si>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</si>
  <si>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</si>
  <si>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</si>
  <si>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</si>
  <si>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</si>
  <si>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</si>
  <si>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</si>
  <si>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</si>
  <si>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</si>
  <si>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</si>
  <si>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</si>
  <si>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</si>
  <si>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</si>
  <si>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</si>
  <si>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</si>
  <si>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</si>
  <si>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</si>
  <si>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</si>
  <si>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</si>
  <si>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</si>
  <si>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</si>
  <si>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</si>
  <si>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</si>
  <si>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</si>
  <si>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</si>
  <si>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</si>
  <si>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</si>
  <si>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</si>
  <si>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</si>
  <si>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</si>
  <si>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</si>
  <si>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</si>
  <si>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</si>
  <si>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</si>
  <si>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</si>
  <si>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</si>
  <si>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</si>
  <si>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</si>
  <si>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</si>
  <si>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</si>
  <si>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</si>
  <si>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</si>
  <si>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</si>
  <si>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</si>
  <si>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</si>
  <si>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</si>
  <si>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</si>
  <si>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</si>
  <si>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</si>
  <si>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</si>
  <si>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</si>
  <si>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</si>
  <si>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</si>
  <si>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</si>
  <si>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</si>
  <si>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</si>
  <si>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</si>
  <si>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</si>
  <si>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</si>
  <si>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</si>
  <si>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</si>
  <si>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</si>
  <si>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</si>
  <si>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</si>
  <si>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</si>
  <si>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</si>
  <si>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</si>
  <si>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</si>
  <si>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</si>
  <si>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</si>
  <si>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</si>
  <si>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</si>
  <si>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</si>
  <si>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</si>
  <si>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</si>
  <si>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</si>
  <si>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</si>
  <si>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</si>
  <si>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</si>
  <si>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</si>
  <si>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</si>
  <si>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</si>
  <si>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</si>
  <si>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</si>
  <si>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</si>
  <si>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</si>
  <si>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</si>
  <si>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</si>
  <si>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</si>
  <si>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</si>
  <si>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</si>
  <si>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</si>
  <si>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</si>
  <si>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</si>
  <si>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</si>
  <si>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</si>
  <si>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</si>
  <si>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</si>
  <si>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</si>
  <si>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</si>
  <si>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</si>
  <si>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</si>
  <si>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</si>
  <si>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</si>
  <si>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</si>
  <si>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</si>
  <si>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</si>
  <si>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</si>
  <si>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</si>
  <si>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</si>
  <si>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</si>
  <si>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</si>
  <si>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</si>
  <si>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</si>
  <si>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</si>
  <si>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</si>
  <si>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</si>
  <si>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</si>
  <si>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</si>
  <si>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</si>
  <si>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</si>
  <si>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</si>
  <si>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</si>
  <si>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</si>
  <si>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</si>
  <si>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</si>
  <si>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</si>
  <si>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</si>
  <si>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</si>
  <si>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</si>
  <si>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</si>
  <si>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</si>
  <si>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</si>
  <si>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</si>
  <si>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</si>
  <si>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</si>
  <si>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</si>
  <si>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</si>
  <si>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</si>
  <si>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</si>
  <si>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</si>
  <si>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</si>
  <si>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</si>
  <si>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</si>
  <si>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</si>
  <si>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</si>
  <si>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</si>
  <si>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</si>
  <si>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</si>
  <si>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</si>
  <si>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</si>
  <si>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</si>
  <si>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</si>
  <si>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</si>
  <si>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</si>
  <si>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</si>
  <si>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</si>
  <si>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</si>
  <si>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</si>
  <si>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</si>
  <si>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</si>
  <si>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</si>
  <si>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</si>
  <si>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</si>
  <si>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</si>
  <si>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</si>
  <si>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</si>
  <si>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</si>
  <si>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</si>
  <si>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</si>
  <si>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</si>
  <si>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</si>
  <si>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</si>
  <si>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</si>
  <si>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</si>
  <si>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</si>
  <si>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</si>
  <si>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</si>
  <si>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</si>
  <si>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</si>
  <si>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</si>
  <si>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</si>
  <si>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</si>
  <si>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</si>
  <si>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</si>
  <si>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</si>
  <si>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</si>
  <si>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</si>
  <si>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</si>
  <si>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</si>
  <si>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</si>
  <si>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</si>
  <si>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</si>
  <si>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</si>
  <si>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</si>
  <si>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</si>
  <si>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</si>
  <si>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</si>
  <si>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</si>
  <si>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</si>
  <si>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</si>
  <si>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</si>
  <si>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</si>
  <si>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</si>
  <si>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</si>
  <si>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</si>
  <si>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</si>
  <si>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</si>
  <si>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</si>
  <si>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</si>
  <si>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</si>
  <si>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</si>
  <si>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</si>
  <si>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</si>
  <si>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</si>
  <si>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</si>
  <si>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</si>
  <si>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</si>
  <si>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</si>
  <si>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</si>
  <si>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</si>
  <si>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</si>
  <si>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</si>
  <si>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</si>
  <si>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</si>
  <si>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</si>
  <si>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</si>
  <si>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</si>
  <si>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</si>
  <si>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</si>
  <si>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</si>
  <si>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</si>
  <si>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</si>
  <si>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</si>
  <si>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</si>
  <si>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</si>
  <si>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</si>
  <si>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</si>
  <si>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</si>
  <si>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</si>
  <si>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</si>
  <si>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</si>
  <si>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</si>
  <si>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</si>
  <si>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</si>
  <si>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</si>
  <si>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</si>
  <si>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</si>
  <si>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</si>
  <si>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</si>
  <si>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</si>
  <si>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</si>
  <si>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</si>
  <si>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</si>
  <si>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</si>
  <si>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</si>
  <si>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</si>
  <si>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</si>
  <si>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</si>
  <si>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</si>
  <si>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</si>
  <si>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</si>
  <si>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</si>
  <si>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</si>
  <si>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</si>
  <si>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</si>
  <si>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</si>
  <si>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</si>
  <si>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</si>
  <si>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</si>
  <si>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</si>
  <si>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</si>
  <si>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</si>
  <si>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</si>
  <si>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</si>
  <si>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</si>
  <si>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</si>
  <si>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</si>
  <si>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</si>
  <si>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</si>
  <si>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</si>
  <si>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</si>
  <si>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</si>
  <si>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</si>
  <si>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</si>
  <si>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</si>
  <si>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</si>
  <si>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</si>
  <si>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</si>
  <si>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</si>
  <si>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</si>
  <si>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</si>
  <si>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</si>
  <si>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</si>
  <si>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</si>
  <si>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</si>
  <si>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</si>
  <si>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</si>
  <si>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</si>
  <si>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</si>
  <si>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</si>
  <si>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</si>
  <si>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</si>
  <si>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</si>
  <si>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</si>
  <si>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</si>
  <si>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</si>
  <si>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</si>
  <si>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</si>
  <si>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</si>
  <si>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</si>
  <si>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</si>
  <si>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</si>
  <si>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</si>
  <si>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</si>
  <si>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</si>
  <si>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</si>
  <si>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</si>
  <si>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</si>
  <si>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</si>
  <si>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</si>
  <si>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</si>
  <si>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</si>
  <si>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</si>
  <si>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</si>
  <si>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</si>
  <si>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</si>
  <si>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</si>
  <si>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</si>
  <si>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</si>
  <si>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</si>
  <si>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</si>
  <si>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</si>
  <si>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</si>
  <si>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</si>
  <si>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</si>
  <si>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</si>
  <si>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</si>
  <si>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</si>
  <si>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</si>
  <si>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</si>
  <si>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</si>
  <si>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</si>
  <si>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</si>
  <si>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</si>
  <si>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</si>
  <si>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</si>
  <si>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</si>
  <si>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</si>
  <si>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</si>
  <si>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</si>
  <si>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</si>
  <si>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</si>
  <si>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</si>
  <si>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</si>
  <si>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</si>
  <si>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</si>
  <si>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</si>
  <si>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</si>
  <si>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</si>
  <si>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</si>
  <si>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</si>
  <si>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</si>
  <si>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</si>
  <si>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</si>
  <si>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</si>
  <si>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</si>
  <si>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</si>
  <si>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</si>
  <si>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</si>
  <si>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</si>
  <si>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</si>
  <si>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</si>
  <si>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</si>
  <si>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</si>
  <si>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</si>
  <si>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</si>
  <si>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</si>
  <si>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</si>
  <si>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</si>
  <si>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</si>
  <si>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</si>
  <si>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</si>
  <si>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</si>
  <si>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</si>
  <si>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</si>
  <si>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</si>
  <si>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</si>
  <si>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</si>
  <si>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</si>
  <si>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</si>
  <si>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</si>
  <si>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</si>
  <si>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</si>
  <si>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</si>
  <si>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</si>
  <si>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</si>
  <si>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</si>
  <si>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</si>
  <si>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</si>
  <si>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</si>
  <si>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</si>
  <si>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</si>
  <si>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</si>
  <si>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</si>
  <si>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</si>
  <si>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</si>
  <si>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</si>
  <si>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</si>
  <si>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</si>
  <si>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</si>
  <si>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</si>
  <si>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</si>
  <si>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</si>
  <si>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</si>
  <si>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</si>
  <si>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</si>
  <si>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</si>
  <si>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</si>
  <si>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</si>
  <si>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</si>
  <si>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</si>
  <si>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</si>
  <si>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</si>
  <si>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</si>
  <si>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</si>
  <si>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</si>
  <si>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</si>
  <si>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</si>
  <si>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</si>
  <si>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</si>
  <si>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</si>
  <si>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</si>
  <si>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</si>
  <si>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</si>
  <si>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</si>
  <si>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</si>
  <si>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</si>
  <si>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</si>
  <si>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</si>
  <si>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</si>
  <si>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</si>
  <si>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</si>
  <si>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</si>
  <si>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</si>
  <si>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</si>
  <si>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</si>
  <si>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</si>
  <si>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</si>
  <si>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</si>
  <si>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</si>
  <si>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</si>
  <si>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</si>
  <si>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</si>
  <si>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</si>
  <si>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</si>
  <si>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</si>
  <si>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</si>
  <si>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</si>
  <si>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</si>
  <si>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</si>
  <si>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</si>
  <si>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</si>
  <si>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</si>
  <si>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</si>
  <si>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</si>
  <si>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</si>
  <si>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</si>
  <si>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</si>
  <si>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</si>
  <si>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</si>
  <si>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</si>
  <si>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</si>
  <si>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</si>
  <si>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</si>
  <si>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</si>
  <si>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</si>
  <si>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</si>
  <si>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</si>
  <si>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</si>
  <si>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</si>
  <si>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</si>
  <si>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</si>
  <si>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</si>
  <si>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</si>
  <si>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</si>
  <si>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</si>
  <si>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</si>
  <si>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</si>
  <si>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</si>
  <si>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</si>
  <si>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</si>
  <si>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</si>
  <si>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</si>
  <si>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</si>
  <si>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</si>
  <si>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</si>
  <si>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</si>
  <si>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</si>
  <si>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</si>
  <si>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</si>
  <si>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</si>
  <si>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</si>
  <si>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</si>
  <si>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</si>
  <si>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</si>
  <si>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</si>
  <si>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</si>
  <si>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</si>
  <si>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</si>
  <si>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</si>
  <si>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</si>
  <si>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</si>
  <si>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</si>
  <si>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</si>
  <si>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</si>
  <si>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</si>
  <si>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</si>
  <si>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</si>
  <si>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</si>
  <si>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</si>
  <si>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</si>
  <si>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</si>
  <si>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</si>
  <si>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</si>
  <si>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</si>
  <si>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</si>
  <si>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</si>
  <si>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</si>
  <si>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</si>
  <si>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</si>
  <si>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</si>
  <si>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</si>
  <si>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</si>
  <si>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</si>
  <si>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</si>
  <si>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</si>
  <si>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</si>
  <si>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</si>
  <si>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</si>
  <si>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</si>
  <si>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</si>
  <si>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</si>
  <si>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</si>
  <si>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</si>
  <si>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</si>
  <si>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</si>
  <si>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</si>
  <si>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</si>
  <si>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</si>
  <si>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</si>
  <si>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</si>
  <si>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</si>
  <si>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</si>
  <si>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</si>
  <si>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</si>
  <si>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</si>
  <si>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</si>
  <si>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</si>
  <si>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</si>
  <si>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</si>
  <si>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</si>
  <si>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</si>
  <si>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</si>
  <si>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</si>
  <si>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</si>
  <si>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</si>
  <si>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</si>
  <si>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</si>
  <si>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</si>
  <si>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</si>
  <si>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</si>
  <si>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</si>
  <si>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</si>
  <si>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</si>
  <si>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</si>
  <si>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</si>
  <si>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</si>
  <si>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</si>
  <si>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</si>
  <si>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</si>
  <si>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</si>
  <si>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</si>
  <si>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</si>
  <si>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</si>
  <si>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</si>
  <si>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</si>
  <si>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</si>
  <si>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</si>
  <si>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</si>
  <si>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</si>
  <si>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</si>
  <si>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</si>
  <si>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</si>
  <si>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</si>
  <si>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</si>
  <si>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</si>
  <si>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</si>
  <si>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</si>
  <si>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</si>
  <si>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</si>
  <si>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</si>
  <si>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</si>
  <si>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</si>
  <si>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</si>
  <si>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</si>
  <si>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</si>
  <si>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</si>
  <si>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</si>
  <si>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</si>
  <si>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</si>
  <si>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</si>
  <si>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</si>
  <si>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</si>
  <si>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</si>
  <si>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</si>
  <si>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</si>
  <si>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</si>
  <si>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</si>
  <si>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</si>
  <si>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</si>
  <si>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</si>
  <si>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</si>
  <si>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</si>
  <si>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</si>
  <si>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</si>
  <si>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</si>
  <si>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</si>
  <si>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</si>
  <si>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</si>
  <si>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</si>
  <si>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</si>
  <si>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</si>
  <si>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</si>
  <si>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</si>
  <si>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</si>
  <si>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</si>
  <si>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</si>
  <si>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</si>
  <si>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</si>
  <si>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</si>
  <si>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</si>
  <si>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</si>
  <si>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</si>
  <si>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</si>
  <si>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</si>
  <si>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</si>
  <si>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</si>
  <si>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</si>
  <si>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</si>
  <si>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</si>
  <si>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</si>
  <si>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</si>
  <si>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</si>
  <si>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</si>
  <si>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</si>
  <si>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</si>
  <si>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</si>
  <si>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</si>
  <si>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</si>
  <si>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</si>
  <si>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</si>
  <si>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</si>
  <si>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</si>
  <si>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</si>
  <si>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</si>
  <si>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</si>
  <si>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</si>
  <si>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</si>
  <si>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</si>
  <si>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</si>
  <si>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</si>
  <si>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</si>
  <si>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</si>
  <si>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</si>
  <si>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</si>
  <si>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</si>
  <si>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</si>
  <si>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</si>
  <si>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</si>
  <si>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</si>
  <si>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</si>
  <si>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</si>
  <si>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</si>
  <si>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</si>
  <si>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</si>
  <si>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</si>
  <si>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</si>
  <si>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</si>
  <si>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</si>
  <si>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</si>
  <si>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</si>
  <si>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</si>
  <si>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</si>
  <si>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</si>
  <si>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</si>
  <si>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</si>
  <si>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</si>
  <si>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</si>
  <si>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</si>
  <si>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</si>
  <si>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</si>
  <si>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</si>
  <si>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</si>
  <si>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</si>
  <si>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</si>
  <si>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</si>
  <si>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</si>
  <si>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</si>
  <si>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</si>
  <si>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</si>
  <si>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</si>
  <si>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</si>
  <si>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</si>
  <si>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</si>
  <si>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</si>
  <si>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</si>
  <si>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</si>
  <si>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</si>
  <si>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</si>
  <si>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</si>
  <si>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</si>
  <si>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</si>
  <si>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</si>
  <si>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</si>
  <si>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</si>
  <si>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</si>
  <si>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</si>
  <si>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</si>
  <si>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</si>
  <si>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</si>
  <si>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</si>
  <si>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</si>
  <si>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</si>
  <si>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</si>
  <si>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</si>
  <si>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</si>
  <si>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</si>
  <si>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</si>
  <si>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</si>
  <si>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</si>
  <si>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</si>
  <si>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</si>
  <si>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</si>
  <si>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</si>
  <si>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</si>
  <si>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</si>
  <si>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</si>
  <si>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</si>
  <si>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</si>
  <si>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</si>
  <si>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</si>
  <si>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</si>
  <si>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</si>
  <si>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</si>
  <si>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</si>
  <si>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</si>
  <si>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</si>
  <si>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</si>
  <si>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</si>
  <si>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</si>
  <si>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</si>
  <si>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</si>
  <si>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</si>
  <si>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</si>
  <si>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</si>
  <si>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</si>
  <si>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</si>
  <si>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</si>
  <si>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</si>
  <si>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</si>
  <si>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</si>
  <si>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</si>
  <si>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</si>
  <si>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</si>
  <si>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</si>
  <si>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</si>
  <si>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</si>
  <si>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</si>
  <si>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</si>
  <si>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</si>
  <si>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</si>
  <si>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</si>
  <si>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</si>
  <si>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</si>
  <si>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</si>
  <si>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</si>
  <si>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</si>
  <si>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</si>
  <si>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</si>
  <si>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</si>
  <si>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</si>
  <si>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</si>
  <si>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</si>
  <si>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</si>
  <si>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</si>
  <si>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</si>
  <si>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</si>
  <si>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</si>
  <si>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</si>
  <si>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</si>
  <si>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</si>
  <si>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</si>
  <si>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</si>
  <si>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</si>
  <si>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</si>
  <si>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</si>
  <si>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</si>
  <si>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</si>
  <si>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</si>
  <si>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</si>
  <si>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</si>
  <si>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</si>
  <si>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</si>
  <si>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</si>
  <si>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</si>
  <si>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</si>
  <si>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</si>
  <si>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</si>
  <si>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</si>
  <si>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</si>
  <si>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</si>
  <si>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</si>
  <si>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</si>
  <si>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</si>
  <si>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</si>
  <si>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</si>
  <si>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</si>
  <si>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</si>
  <si>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</si>
  <si>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</si>
  <si>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</si>
  <si>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</si>
  <si>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</si>
  <si>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</si>
  <si>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</si>
  <si>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</si>
  <si>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</si>
  <si>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</si>
  <si>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</si>
  <si>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</si>
  <si>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</si>
  <si>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</si>
  <si>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</si>
  <si>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</si>
  <si>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</si>
  <si>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</si>
  <si>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</si>
  <si>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</si>
  <si>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</si>
  <si>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</si>
  <si>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</si>
  <si>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</si>
  <si>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</si>
  <si>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</si>
  <si>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</si>
  <si>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</si>
  <si>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</si>
  <si>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</si>
  <si>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</si>
  <si>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</si>
  <si>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</si>
  <si>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</si>
  <si>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</si>
  <si>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</si>
  <si>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</si>
  <si>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</si>
  <si>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</si>
  <si>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</si>
  <si>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</si>
  <si>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</si>
  <si>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</si>
  <si>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</si>
  <si>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</si>
  <si>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</si>
  <si>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</si>
  <si>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</si>
  <si>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</si>
  <si>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</si>
  <si>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</si>
  <si>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</si>
  <si>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</si>
  <si>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</si>
  <si>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</si>
  <si>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</si>
  <si>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</si>
  <si>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</si>
  <si>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</si>
  <si>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</si>
  <si>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</si>
  <si>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</si>
  <si>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</si>
  <si>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</si>
  <si>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</si>
  <si>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</si>
  <si>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</si>
  <si>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</si>
  <si>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</si>
  <si>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</si>
  <si>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</si>
  <si>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</si>
  <si>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</si>
  <si>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</si>
  <si>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</si>
  <si>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</si>
  <si>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</si>
  <si>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</si>
  <si>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</si>
  <si>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</si>
  <si>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</si>
  <si>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</si>
  <si>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</si>
  <si>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</si>
  <si>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</si>
  <si>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</si>
  <si>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</si>
  <si>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</si>
  <si>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</si>
  <si>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</si>
  <si>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</si>
  <si>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</si>
  <si>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</si>
  <si>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</si>
  <si>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</si>
  <si>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</si>
  <si>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</si>
  <si>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</si>
  <si>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</si>
  <si>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</si>
  <si>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</si>
  <si>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</si>
  <si>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</si>
  <si>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</si>
  <si>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</si>
  <si>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</si>
  <si>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</si>
  <si>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</si>
  <si>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</si>
  <si>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</si>
  <si>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</si>
  <si>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</si>
  <si>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</si>
  <si>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</si>
  <si>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</si>
  <si>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</si>
  <si>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</si>
  <si>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</si>
  <si>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</si>
  <si>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</si>
  <si>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</si>
  <si>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</si>
  <si>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</si>
  <si>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</si>
  <si>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</si>
  <si>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</si>
  <si>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</si>
  <si>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</si>
  <si>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</si>
  <si>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</si>
  <si>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</si>
  <si>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</si>
  <si>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</si>
  <si>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</si>
  <si>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</si>
  <si>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</si>
  <si>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</si>
  <si>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</si>
  <si>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</si>
  <si>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</si>
  <si>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</si>
  <si>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</si>
  <si>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</si>
  <si>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</si>
  <si>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</si>
  <si>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</si>
  <si>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</si>
  <si>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</si>
  <si>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</si>
  <si>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</si>
  <si>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</si>
  <si>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</si>
  <si>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</si>
  <si>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</si>
  <si>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</si>
  <si>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</si>
  <si>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</si>
  <si>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</si>
  <si>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</si>
  <si>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</si>
  <si>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</si>
  <si>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</si>
  <si>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</si>
  <si>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</si>
  <si>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</si>
  <si>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</si>
  <si>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</si>
  <si>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</si>
  <si>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</si>
  <si>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</si>
  <si>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</si>
  <si>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</si>
  <si>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</si>
  <si>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</si>
  <si>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</si>
  <si>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</si>
  <si>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</si>
  <si>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</si>
  <si>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</si>
  <si>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</si>
  <si>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</si>
  <si>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</si>
  <si>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</si>
  <si>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</si>
  <si>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</si>
  <si>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</si>
  <si>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</si>
  <si>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</si>
  <si>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</si>
  <si>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</si>
  <si>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</si>
  <si>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</si>
  <si>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</si>
  <si>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</si>
  <si>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</si>
  <si>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</si>
  <si>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</si>
  <si>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</si>
  <si>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</si>
  <si>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</si>
  <si>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</si>
  <si>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</si>
  <si>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</si>
  <si>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</si>
  <si>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</si>
  <si>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</si>
  <si>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</si>
  <si>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</si>
  <si>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</si>
  <si>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</si>
  <si>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</si>
  <si>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</si>
  <si>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</si>
  <si>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</si>
  <si>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</si>
  <si>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</si>
  <si>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</si>
  <si>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</si>
  <si>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</si>
  <si>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</si>
  <si>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</si>
  <si>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</si>
  <si>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</si>
  <si>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</si>
  <si>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</si>
  <si>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</si>
  <si>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</si>
  <si>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</si>
  <si>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</si>
  <si>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</si>
  <si>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</si>
  <si>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</si>
  <si>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</si>
  <si>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</si>
  <si>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</si>
  <si>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</si>
  <si>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</si>
  <si>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</si>
  <si>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</si>
  <si>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</si>
  <si>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</si>
  <si>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</si>
  <si>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</si>
  <si>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</si>
  <si>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</si>
  <si>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</si>
  <si>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</si>
  <si>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</si>
  <si>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</si>
  <si>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</si>
  <si>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</si>
  <si>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</si>
  <si>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</si>
  <si>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</si>
  <si>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</si>
  <si>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</si>
  <si>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</si>
  <si>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</si>
  <si>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</si>
  <si>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</si>
  <si>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</si>
  <si>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</si>
  <si>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</si>
  <si>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</si>
  <si>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</si>
  <si>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</si>
  <si>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</si>
  <si>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</si>
  <si>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</si>
  <si>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</si>
  <si>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</si>
  <si>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</si>
  <si>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</si>
  <si>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</si>
  <si>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</si>
  <si>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</si>
  <si>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</si>
  <si>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</si>
  <si>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</si>
  <si>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</si>
  <si>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</si>
  <si>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</si>
  <si>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</si>
  <si>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</si>
  <si>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</si>
  <si>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</si>
  <si>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</si>
  <si>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</si>
  <si>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</si>
  <si>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</si>
  <si>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</si>
  <si>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</si>
  <si>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</si>
  <si>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</si>
  <si>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</si>
  <si>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</si>
  <si>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</si>
  <si>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</si>
  <si>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</si>
  <si>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</si>
  <si>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</si>
  <si>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</si>
  <si>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</si>
  <si>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</si>
  <si>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</si>
  <si>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</si>
  <si>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</si>
  <si>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</si>
  <si>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</si>
  <si>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</si>
  <si>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</si>
  <si>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</si>
  <si>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</si>
  <si>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</si>
  <si>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</si>
  <si>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</si>
  <si>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</si>
  <si>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</si>
  <si>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</si>
  <si>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</si>
  <si>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</si>
  <si>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</si>
  <si>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</si>
  <si>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</si>
  <si>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</si>
  <si>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</si>
  <si>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</si>
  <si>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</si>
  <si>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</si>
  <si>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</si>
  <si>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</si>
  <si>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</si>
  <si>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</si>
  <si>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</si>
  <si>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</si>
  <si>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</si>
  <si>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</si>
  <si>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</si>
  <si>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</si>
  <si>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</si>
  <si>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</si>
  <si>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</si>
  <si>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</si>
  <si>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</si>
  <si>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</si>
  <si>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</si>
  <si>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</si>
  <si>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</si>
  <si>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</si>
  <si>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</si>
  <si>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</si>
  <si>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</si>
  <si>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</si>
  <si>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</si>
  <si>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</si>
  <si>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</si>
  <si>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</si>
  <si>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</si>
  <si>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</si>
  <si>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</si>
  <si>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</si>
  <si>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</si>
  <si>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</si>
  <si>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</si>
  <si>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</si>
  <si>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</si>
  <si>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</si>
  <si>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</si>
  <si>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</si>
  <si>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</si>
  <si>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</si>
  <si>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</si>
  <si>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</si>
  <si>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</si>
  <si>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</si>
  <si>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</si>
  <si>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</si>
  <si>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</si>
  <si>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</si>
  <si>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</si>
  <si>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</si>
  <si>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</si>
  <si>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</si>
  <si>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</si>
  <si>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</si>
  <si>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</si>
  <si>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</si>
  <si>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</si>
  <si>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</si>
  <si>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</si>
  <si>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</si>
  <si>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</si>
  <si>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</si>
  <si>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</si>
  <si>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</si>
  <si>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</si>
  <si>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</si>
  <si>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</si>
  <si>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</si>
  <si>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</si>
  <si>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</si>
  <si>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</si>
  <si>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</si>
  <si>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</si>
  <si>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</si>
  <si>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</si>
  <si>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</si>
  <si>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</si>
  <si>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</si>
  <si>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</si>
  <si>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</si>
  <si>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</si>
  <si>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</si>
  <si>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</si>
  <si>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</si>
  <si>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</si>
  <si>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</si>
  <si>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</si>
  <si>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</si>
  <si>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</si>
  <si>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</si>
  <si>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</si>
  <si>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</si>
  <si>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</si>
  <si>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</si>
  <si>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</si>
  <si>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</si>
  <si>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</si>
  <si>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</si>
  <si>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</si>
  <si>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</si>
  <si>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</si>
  <si>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</si>
  <si>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</si>
  <si>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</si>
  <si>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</si>
  <si>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</si>
  <si>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</si>
  <si>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</si>
  <si>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</si>
  <si>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</si>
  <si>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</si>
  <si>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</si>
  <si>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</si>
  <si>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</si>
  <si>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</si>
  <si>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</si>
  <si>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</si>
  <si>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</si>
  <si>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</si>
  <si>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</si>
  <si>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</si>
  <si>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</si>
  <si>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</si>
  <si>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</si>
  <si>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</si>
  <si>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</si>
  <si>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</si>
  <si>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</si>
  <si>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</si>
  <si>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</si>
  <si>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</si>
  <si>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</si>
  <si>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</si>
  <si>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</si>
  <si>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</si>
  <si>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</si>
  <si>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</si>
  <si>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</si>
  <si>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</si>
  <si>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</si>
  <si>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</si>
  <si>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</si>
  <si>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</si>
  <si>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</si>
  <si>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</si>
  <si>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</si>
  <si>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</si>
  <si>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</si>
  <si>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</si>
  <si>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</si>
  <si>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</si>
  <si>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</si>
  <si>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</si>
  <si>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</si>
  <si>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</si>
  <si>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</si>
  <si>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</si>
  <si>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</si>
  <si>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</si>
  <si>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</si>
  <si>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</si>
  <si>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</si>
  <si>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</si>
  <si>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</si>
  <si>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</si>
  <si>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</si>
  <si>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</si>
  <si>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</si>
  <si>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</si>
  <si>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</si>
  <si>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</si>
  <si>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</si>
  <si>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</si>
  <si>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</si>
  <si>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</si>
  <si>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</si>
  <si>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</si>
  <si>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</si>
  <si>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</si>
  <si>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</si>
  <si>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</si>
  <si>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</si>
  <si>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</si>
  <si>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</si>
  <si>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</si>
  <si>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</si>
  <si>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</si>
  <si>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</si>
  <si>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</si>
  <si>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</si>
  <si>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</si>
  <si>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</si>
  <si>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</si>
  <si>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</si>
  <si>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</si>
  <si>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</si>
  <si>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</si>
  <si>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</si>
  <si>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</si>
  <si>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</si>
  <si>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</si>
  <si>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</si>
  <si>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</si>
  <si>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</si>
  <si>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</si>
  <si>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</si>
  <si>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</si>
  <si>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</si>
  <si>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</si>
  <si>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</si>
  <si>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</si>
  <si>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</si>
  <si>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</si>
  <si>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</si>
  <si>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</si>
  <si>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</si>
  <si>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</si>
  <si>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</si>
  <si>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</si>
  <si>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</si>
  <si>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</si>
  <si>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</si>
  <si>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</si>
  <si>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</si>
  <si>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</si>
  <si>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</si>
  <si>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</si>
  <si>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</si>
  <si>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</si>
  <si>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</si>
  <si>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</si>
  <si>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</si>
  <si>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</si>
  <si>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</si>
  <si>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</si>
  <si>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</si>
  <si>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</si>
  <si>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</si>
  <si>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</si>
  <si>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</si>
  <si>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</si>
  <si>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</si>
  <si>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</si>
  <si>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</si>
  <si>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</si>
  <si>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</si>
  <si>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</si>
  <si>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</si>
  <si>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</si>
  <si>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</si>
  <si>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</si>
  <si>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</si>
  <si>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</si>
  <si>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</si>
  <si>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</si>
  <si>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</si>
  <si>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</si>
  <si>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</si>
  <si>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</si>
  <si>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</si>
  <si>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</si>
  <si>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</si>
  <si>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</si>
  <si>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</si>
  <si>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</si>
  <si>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</si>
  <si>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</si>
  <si>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</si>
  <si>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</si>
  <si>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</si>
  <si>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</si>
  <si>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</si>
  <si>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</si>
  <si>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</si>
  <si>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</si>
  <si>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</si>
  <si>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</si>
  <si>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</si>
  <si>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</si>
  <si>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</si>
  <si>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</si>
  <si>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</si>
  <si>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</si>
  <si>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</si>
  <si>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</si>
  <si>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</si>
  <si>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</si>
  <si>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</si>
  <si>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</si>
  <si>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</si>
  <si>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</si>
  <si>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</si>
  <si>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</si>
  <si>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</si>
  <si>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</si>
  <si>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</si>
  <si>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</si>
  <si>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</si>
  <si>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</si>
  <si>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</si>
  <si>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</si>
  <si>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</si>
  <si>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</si>
  <si>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</si>
  <si>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</si>
  <si>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</si>
  <si>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</si>
  <si>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</si>
  <si>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</si>
  <si>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</si>
  <si>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</si>
  <si>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</si>
  <si>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</si>
  <si>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</si>
  <si>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</si>
  <si>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</si>
  <si>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</si>
  <si>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</si>
  <si>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</si>
  <si>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</si>
  <si>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</si>
  <si>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</si>
  <si>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</si>
  <si>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</si>
  <si>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</si>
  <si>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</si>
  <si>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</si>
  <si>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</si>
  <si>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</si>
  <si>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</si>
  <si>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</si>
  <si>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</si>
  <si>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</si>
  <si>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</si>
  <si>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</si>
  <si>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</si>
  <si>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</si>
  <si>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</si>
  <si>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</si>
  <si>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</si>
  <si>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</si>
  <si>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</si>
  <si>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</si>
  <si>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</si>
  <si>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</si>
  <si>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</si>
  <si>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</si>
  <si>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</si>
  <si>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</si>
  <si>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</si>
  <si>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</si>
  <si>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</si>
  <si>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</si>
  <si>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</si>
  <si>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</si>
  <si>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</si>
  <si>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</si>
  <si>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</si>
  <si>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</si>
  <si>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</si>
  <si>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</si>
  <si>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</si>
  <si>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</si>
  <si>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</si>
  <si>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</si>
  <si>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</si>
  <si>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</si>
  <si>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</si>
  <si>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</si>
  <si>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</si>
  <si>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</si>
  <si>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</si>
  <si>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</si>
  <si>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</si>
  <si>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</si>
  <si>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</si>
  <si>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</si>
  <si>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</si>
  <si>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</si>
  <si>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</si>
  <si>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</si>
  <si>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</si>
  <si>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</si>
  <si>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</si>
  <si>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</si>
  <si>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</si>
  <si>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</si>
  <si>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</si>
  <si>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</si>
  <si>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</si>
  <si>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</si>
  <si>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</si>
  <si>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</si>
  <si>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</si>
  <si>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</si>
  <si>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</si>
  <si>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</si>
  <si>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</si>
  <si>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</si>
  <si>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</si>
  <si>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</si>
  <si>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</si>
  <si>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</si>
  <si>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</si>
  <si>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</si>
  <si>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</si>
  <si>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</si>
  <si>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</si>
  <si>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</si>
  <si>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</si>
  <si>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</si>
  <si>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</si>
  <si>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</si>
  <si>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</si>
  <si>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</si>
  <si>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</si>
  <si>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</si>
  <si>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</si>
  <si>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</si>
  <si>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</si>
  <si>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</si>
  <si>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</si>
  <si>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</si>
  <si>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</si>
  <si>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</si>
  <si>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</si>
  <si>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</si>
  <si>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</si>
  <si>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</si>
  <si>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</si>
  <si>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</si>
  <si>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</si>
  <si>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</si>
  <si>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</si>
  <si>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</si>
  <si>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</si>
  <si>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</si>
  <si>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</si>
  <si>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</si>
  <si>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</si>
  <si>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</si>
  <si>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</si>
  <si>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</si>
  <si>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</si>
  <si>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</si>
  <si>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</si>
  <si>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</si>
  <si>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</si>
  <si>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</si>
  <si>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</si>
  <si>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</si>
  <si>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</si>
  <si>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</si>
  <si>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</si>
  <si>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</si>
  <si>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</si>
  <si>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</si>
  <si>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</si>
  <si>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</si>
  <si>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</si>
  <si>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</si>
  <si>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</si>
  <si>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</si>
  <si>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</si>
  <si>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</si>
  <si>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</si>
  <si>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</si>
  <si>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</si>
  <si>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</si>
  <si>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</si>
  <si>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</si>
  <si>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</si>
  <si>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</si>
  <si>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</si>
  <si>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</si>
  <si>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</si>
  <si>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</si>
  <si>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</si>
  <si>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</si>
  <si>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</si>
  <si>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</si>
  <si>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</si>
  <si>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</si>
  <si>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</si>
  <si>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</si>
  <si>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</si>
  <si>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</si>
  <si>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</si>
  <si>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</si>
  <si>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</si>
  <si>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</si>
  <si>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</si>
  <si>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</si>
  <si>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</si>
  <si>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</si>
  <si>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</si>
  <si>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</si>
  <si>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</si>
  <si>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</si>
  <si>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</si>
  <si>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</si>
  <si>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</si>
  <si>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</si>
  <si>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</si>
  <si>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</si>
  <si>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</si>
  <si>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</si>
  <si>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</si>
  <si>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</si>
  <si>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</si>
  <si>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</si>
  <si>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</si>
  <si>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</si>
  <si>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</si>
  <si>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</si>
  <si>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</si>
  <si>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</si>
  <si>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</si>
  <si>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</si>
  <si>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</si>
  <si>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</si>
  <si>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</si>
  <si>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</si>
  <si>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</si>
  <si>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</si>
  <si>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</si>
  <si>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</si>
  <si>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</si>
  <si>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</si>
  <si>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</si>
  <si>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</si>
  <si>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</si>
  <si>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</si>
  <si>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</si>
  <si>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</si>
  <si>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</si>
  <si>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</si>
  <si>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</si>
  <si>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</si>
  <si>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</si>
  <si>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</si>
  <si>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</si>
  <si>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</si>
  <si>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</si>
  <si>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</si>
  <si>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</si>
  <si>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</si>
  <si>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</si>
  <si>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</si>
  <si>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</si>
  <si>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</si>
  <si>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</si>
  <si>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</si>
  <si>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</si>
  <si>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</si>
  <si>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</si>
  <si>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</si>
  <si>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</si>
  <si>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</si>
  <si>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</si>
  <si>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</si>
  <si>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</si>
  <si>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</si>
  <si>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</si>
  <si>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</si>
  <si>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</si>
  <si>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</si>
  <si>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</si>
  <si>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</si>
  <si>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</si>
  <si>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</si>
  <si>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</si>
  <si>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</si>
  <si>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</si>
  <si>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</si>
  <si>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</si>
  <si>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</si>
  <si>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</si>
  <si>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</si>
  <si>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</si>
  <si>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</si>
  <si>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</si>
  <si>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</si>
  <si>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</si>
  <si>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</si>
  <si>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</si>
  <si>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</si>
  <si>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</si>
  <si>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</si>
  <si>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</si>
  <si>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</si>
  <si>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</si>
  <si>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</si>
  <si>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</si>
  <si>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</si>
  <si>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</si>
  <si>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</si>
  <si>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</si>
  <si>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</si>
  <si>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</si>
  <si>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</si>
  <si>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</si>
  <si>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</si>
  <si>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</si>
  <si>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</si>
  <si>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</si>
  <si>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</si>
  <si>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</si>
  <si>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</si>
  <si>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</si>
  <si>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</si>
  <si>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</si>
  <si>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</si>
  <si>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</si>
  <si>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</si>
  <si>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</si>
  <si>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</si>
  <si>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</si>
  <si>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</si>
  <si>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</si>
  <si>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</si>
  <si>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</si>
  <si>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</si>
  <si>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</si>
  <si>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</si>
  <si>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</si>
  <si>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</si>
  <si>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</si>
  <si>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</si>
  <si>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</si>
  <si>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</si>
  <si>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</si>
  <si>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</si>
  <si>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</si>
  <si>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</si>
  <si>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</si>
  <si>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</si>
  <si>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</si>
  <si>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</si>
  <si>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</si>
  <si>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</si>
  <si>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</si>
  <si>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</si>
  <si>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</si>
  <si>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</si>
  <si>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</si>
  <si>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</si>
  <si>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</si>
  <si>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</si>
  <si>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</si>
  <si>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</si>
  <si>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</si>
  <si>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</si>
  <si>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</si>
  <si>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</si>
  <si>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</si>
  <si>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</si>
  <si>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</si>
  <si>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</si>
  <si>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</si>
  <si>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</si>
  <si>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</si>
  <si>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</si>
  <si>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</si>
  <si>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</si>
  <si>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</si>
  <si>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</si>
  <si>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</si>
  <si>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</si>
  <si>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</si>
  <si>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</si>
  <si>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</si>
  <si>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</si>
  <si>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</si>
  <si>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</si>
  <si>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</si>
  <si>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</si>
  <si>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</si>
  <si>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</si>
  <si>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</si>
  <si>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</si>
  <si>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</si>
  <si>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</si>
  <si>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</si>
  <si>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</si>
  <si>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</si>
  <si>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</si>
  <si>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</si>
  <si>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</si>
  <si>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</si>
  <si>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</si>
  <si>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</si>
  <si>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</si>
  <si>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</si>
  <si>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</si>
  <si>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</si>
  <si>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</si>
  <si>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</si>
  <si>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</si>
  <si>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</si>
  <si>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</si>
  <si>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</si>
  <si>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</si>
  <si>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</si>
  <si>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</si>
  <si>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</si>
  <si>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</si>
  <si>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</si>
  <si>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</si>
  <si>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</si>
  <si>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</si>
  <si>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</si>
  <si>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</si>
  <si>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</si>
  <si>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</si>
  <si>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</si>
  <si>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</si>
  <si>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</si>
  <si>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</si>
  <si>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</si>
  <si>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</si>
  <si>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</si>
  <si>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</si>
  <si>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</si>
  <si>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</si>
  <si>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</si>
  <si>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</si>
  <si>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</si>
  <si>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</si>
  <si>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</si>
  <si>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</si>
  <si>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</si>
  <si>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</si>
  <si>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</si>
  <si>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</si>
  <si>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</si>
  <si>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</si>
  <si>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</si>
  <si>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</si>
  <si>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</si>
  <si>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</si>
  <si>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</si>
  <si>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</si>
  <si>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</si>
  <si>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</si>
  <si>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</si>
  <si>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</si>
  <si>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</si>
  <si>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</si>
  <si>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</si>
  <si>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</si>
  <si>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</si>
  <si>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</si>
  <si>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</si>
  <si>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</si>
  <si>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</si>
  <si>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</si>
  <si>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</si>
  <si>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</si>
  <si>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</si>
  <si>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</si>
  <si>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</si>
  <si>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</si>
  <si>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</si>
  <si>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</si>
  <si>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</si>
  <si>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</si>
  <si>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</si>
  <si>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</si>
  <si>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</si>
  <si>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</si>
  <si>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</si>
  <si>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</si>
  <si>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</si>
  <si>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</si>
  <si>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</si>
  <si>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</si>
  <si>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</si>
  <si>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</si>
  <si>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</si>
  <si>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</si>
  <si>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</si>
  <si>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</si>
  <si>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</si>
  <si>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</si>
  <si>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</si>
  <si>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</si>
  <si>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</si>
  <si>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</si>
  <si>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</si>
  <si>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</si>
  <si>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</si>
  <si>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</si>
  <si>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</si>
  <si>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</si>
  <si>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</si>
  <si>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</si>
  <si>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</si>
  <si>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</si>
  <si>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</si>
  <si>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</si>
  <si>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</si>
  <si>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</si>
  <si>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</si>
  <si>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</si>
  <si>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</si>
  <si>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</si>
  <si>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</si>
  <si>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</si>
  <si>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</si>
  <si>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</si>
  <si>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</si>
  <si>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</si>
  <si>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</si>
  <si>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</si>
  <si>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</si>
  <si>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</si>
  <si>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</si>
  <si>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</si>
  <si>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</si>
  <si>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</si>
  <si>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</si>
  <si>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</si>
  <si>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</si>
  <si>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</si>
  <si>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</si>
  <si>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</si>
  <si>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</si>
  <si>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</si>
  <si>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</si>
  <si>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</si>
  <si>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</si>
  <si>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</si>
  <si>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</si>
  <si>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</si>
  <si>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</si>
  <si>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</si>
  <si>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</si>
  <si>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</si>
  <si>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</si>
  <si>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</si>
  <si>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</si>
  <si>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</si>
  <si>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</si>
  <si>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</si>
  <si>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</si>
  <si>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</si>
  <si>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</si>
  <si>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</si>
  <si>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</si>
  <si>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</si>
  <si>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</si>
  <si>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</si>
  <si>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</si>
  <si>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</si>
  <si>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</si>
  <si>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</si>
  <si>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</si>
  <si>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</si>
  <si>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</si>
  <si>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</si>
  <si>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</si>
  <si>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</si>
  <si>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</si>
  <si>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</si>
  <si>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</si>
  <si>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</si>
  <si>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</si>
  <si>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</si>
  <si>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</si>
  <si>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</si>
  <si>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</si>
  <si>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</si>
  <si>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</si>
  <si>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</si>
  <si>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</si>
  <si>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</si>
  <si>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</si>
  <si>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</si>
  <si>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</si>
  <si>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</si>
  <si>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</si>
  <si>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</si>
  <si>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</si>
  <si>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</si>
  <si>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</si>
  <si>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</si>
  <si>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</si>
  <si>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</si>
  <si>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</si>
  <si>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</si>
  <si>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</si>
  <si>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</si>
  <si>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</si>
  <si>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</si>
  <si>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</si>
  <si>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</si>
  <si>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</si>
  <si>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</si>
  <si>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</si>
  <si>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</si>
  <si>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</si>
  <si>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</si>
  <si>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</si>
  <si>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</si>
  <si>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</si>
  <si>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</si>
  <si>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</si>
  <si>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</si>
  <si>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</si>
  <si>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</si>
  <si>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</si>
  <si>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</si>
  <si>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</si>
  <si>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</si>
  <si>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</si>
  <si>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</si>
  <si>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</si>
  <si>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</si>
  <si>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</si>
  <si>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</si>
  <si>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</si>
  <si>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</si>
  <si>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</si>
  <si>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</si>
  <si>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</si>
  <si>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</si>
  <si>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</si>
  <si>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</si>
  <si>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</si>
  <si>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</si>
  <si>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</si>
  <si>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</si>
  <si>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</si>
  <si>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</si>
  <si>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</si>
  <si>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</si>
  <si>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</si>
  <si>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</si>
  <si>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</si>
  <si>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</si>
  <si>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</si>
  <si>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</si>
  <si>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</si>
  <si>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</si>
  <si>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</si>
  <si>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</si>
  <si>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</si>
  <si>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</si>
  <si>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</si>
  <si>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</si>
  <si>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</si>
  <si>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</si>
  <si>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</si>
  <si>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</si>
  <si>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</si>
  <si>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</si>
  <si>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</si>
  <si>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</si>
  <si>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</si>
  <si>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</si>
  <si>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</si>
  <si>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</si>
  <si>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</si>
  <si>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</si>
  <si>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</si>
  <si>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</si>
  <si>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</si>
  <si>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</si>
  <si>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</si>
  <si>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</si>
  <si>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</si>
  <si>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</si>
  <si>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</si>
  <si>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</si>
  <si>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</si>
  <si>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</si>
  <si>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</si>
  <si>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</si>
  <si>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</si>
  <si>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</si>
  <si>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</si>
  <si>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</si>
  <si>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</si>
  <si>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</si>
  <si>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</si>
  <si>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</si>
  <si>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</si>
  <si>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</si>
  <si>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</si>
  <si>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</si>
  <si>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</si>
  <si>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</si>
  <si>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</si>
  <si>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</si>
  <si>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</si>
  <si>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</si>
  <si>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</si>
  <si>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</si>
  <si>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</si>
  <si>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</si>
  <si>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</si>
  <si>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</si>
  <si>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</si>
  <si>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</si>
  <si>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</si>
  <si>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</si>
  <si>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</si>
  <si>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</si>
  <si>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</si>
  <si>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</si>
  <si>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</si>
  <si>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</si>
  <si>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</si>
  <si>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</si>
  <si>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</si>
  <si>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</si>
  <si>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</si>
  <si>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</si>
  <si>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</si>
  <si>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</si>
  <si>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</si>
  <si>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</si>
  <si>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</si>
  <si>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</si>
  <si>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</si>
  <si>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</si>
  <si>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</si>
  <si>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</si>
  <si>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</si>
  <si>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</si>
  <si>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</si>
  <si>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</si>
  <si>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</si>
  <si>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</si>
  <si>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</si>
  <si>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</si>
  <si>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</si>
  <si>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</si>
  <si>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</si>
  <si>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</si>
  <si>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</si>
  <si>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</si>
  <si>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</si>
  <si>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</si>
  <si>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</si>
  <si>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</si>
  <si>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</si>
  <si>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</si>
  <si>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</si>
  <si>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</si>
  <si>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</si>
  <si>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</si>
  <si>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</si>
  <si>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</si>
  <si>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</si>
  <si>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</si>
  <si>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</si>
  <si>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</si>
  <si>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</si>
  <si>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</si>
  <si>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</si>
  <si>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</si>
  <si>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</si>
  <si>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</si>
  <si>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</si>
  <si>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</si>
  <si>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</si>
  <si>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</si>
  <si>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</si>
  <si>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</si>
  <si>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</si>
  <si>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</si>
  <si>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</si>
  <si>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</si>
  <si>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</si>
  <si>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</si>
  <si>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</si>
  <si>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</si>
  <si>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</si>
  <si>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</si>
  <si>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</si>
  <si>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</si>
  <si>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</si>
  <si>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</si>
  <si>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</si>
  <si>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</si>
  <si>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</si>
  <si>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</si>
  <si>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</si>
  <si>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</si>
  <si>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</si>
  <si>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</si>
  <si>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</si>
  <si>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</si>
  <si>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</si>
  <si>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</si>
  <si>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</si>
  <si>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</si>
  <si>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</si>
  <si>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</si>
  <si>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</si>
  <si>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</si>
  <si>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</si>
  <si>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</si>
  <si>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</si>
  <si>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</si>
  <si>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</si>
  <si>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</si>
  <si>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</si>
  <si>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</si>
  <si>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</si>
  <si>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</si>
  <si>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</si>
  <si>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</si>
  <si>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</si>
  <si>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</si>
  <si>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</si>
  <si>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</si>
  <si>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</si>
  <si>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</si>
  <si>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</si>
  <si>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</si>
  <si>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</si>
  <si>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</si>
  <si>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</si>
  <si>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</si>
  <si>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</si>
  <si>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</si>
  <si>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</si>
  <si>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</si>
  <si>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</si>
  <si>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</si>
  <si>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</si>
  <si>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</si>
  <si>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</si>
  <si>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</si>
  <si>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</si>
  <si>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</si>
  <si>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</si>
  <si>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</si>
  <si>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</si>
  <si>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</si>
  <si>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</si>
  <si>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</si>
  <si>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</si>
  <si>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</si>
  <si>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</si>
  <si>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</si>
  <si>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</si>
  <si>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</si>
  <si>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</si>
  <si>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</si>
  <si>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</si>
  <si>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</si>
  <si>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</si>
  <si>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</si>
  <si>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</si>
  <si>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</si>
  <si>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</si>
  <si>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</si>
  <si>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</si>
  <si>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</si>
  <si>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</si>
  <si>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</si>
  <si>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</si>
  <si>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</si>
  <si>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</si>
  <si>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</si>
  <si>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</si>
  <si>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</si>
  <si>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</si>
  <si>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</si>
  <si>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</si>
  <si>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</si>
  <si>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</si>
  <si>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</si>
  <si>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</si>
  <si>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</si>
  <si>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</si>
  <si>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</si>
  <si>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</si>
  <si>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</si>
  <si>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</si>
  <si>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</si>
  <si>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</si>
  <si>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</si>
  <si>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 open PCM </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</si>
  <si>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</si>
  <si>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</si>
  <si>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</si>
  <si>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</si>
  <si>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</si>
  <si>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</si>
  <si>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</si>
  <si>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</si>
  <si>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</si>
  <si>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</si>
  <si>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</si>
  <si>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</si>
  <si>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</si>
  <si>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</si>
  <si>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</si>
  <si>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</si>
  <si>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</si>
  <si>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</si>
  <si>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</si>
  <si>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</si>
  <si>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</si>
  <si>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</si>
  <si>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</si>
  <si>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</si>
  <si>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</si>
  <si>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</si>
  <si>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</si>
  <si>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</si>
  <si>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</si>
  <si>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</si>
  <si>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</si>
  <si>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</si>
  <si>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</si>
  <si>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</si>
  <si>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</si>
  <si>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</si>
  <si>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</si>
  <si>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</si>
  <si>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</si>
  <si>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</si>
  <si>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</si>
  <si>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</si>
  <si>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</si>
  <si>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</si>
  <si>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</si>
  <si>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</si>
  <si>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</si>
  <si>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</si>
  <si>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</si>
  <si>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</si>
  <si>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</si>
  <si>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</si>
  <si>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</si>
  <si>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</si>
  <si>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</si>
  <si>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</si>
  <si>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</si>
  <si>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</si>
  <si>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</si>
  <si>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</si>
  <si>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</si>
  <si>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</si>
  <si>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</si>
  <si>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</si>
  <si>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</si>
  <si>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</si>
  <si>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</si>
  <si>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</si>
  <si>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</si>
  <si>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</si>
  <si>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</si>
  <si>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</si>
  <si>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</si>
  <si>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</si>
  <si>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</si>
  <si>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</si>
  <si>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</si>
  <si>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</si>
  <si>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</si>
  <si>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</si>
  <si>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</si>
  <si>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</si>
  <si>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</si>
  <si>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</si>
  <si>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</si>
  <si>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PCM-20251104-00001257</t>
  </si>
  <si>
    <t>5G &amp; 4G disconnected due to load / PG Connected</t>
  </si>
  <si>
    <t xml:space="preserve"> </t>
  </si>
  <si>
    <t xml:space="preserve"> PCM-20250215-00000830 </t>
  </si>
  <si>
    <t>LTE site still down and  site located in aramco area access issue need special permission</t>
  </si>
  <si>
    <t>PCM-20251104-00001174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</si>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</sst>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4"/>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34"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302.60109884259145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21484</v>
      </c>
      <c r="E3" s="134"/>
      <c r="F3" s="77">
        <v>45965.546770833331</v>
      </c>
      <c r="G3" s="136">
        <f ca="1">IFERROR(NOW()-F3,"")</f>
        <v>2.7539351867744699E-3</v>
      </c>
      <c r="H3" s="135">
        <v>45965.546770833331</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77"/>
      <c r="G4" s="136">
        <f ca="1">IFERROR(NOW()-F4,"")</f>
        <v>45965.549524768518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45965.549524768518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45965.549524768518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45965.549524768518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45965.549524768518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45965.549524768518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45965.549524768518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45965.549524768518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45965.549524768518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45965.549524768518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45965.549524768518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45965.549524768518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45965.549524768518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45965.549524768518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45965.549524768518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45965.549524768518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45965.549524768518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45965.549524768518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45965.549524768518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45965.549524768518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45965.549524768518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45965.549524768518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45965.549524768518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45965.549524768518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45965.549524768518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45965.549524768518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45965.549524768518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45965.549524768518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45965.549524768518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45965.549524768518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45965.549524768518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45965.549524768518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45965.549524768518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45965.549524768518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45965.549524768518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45965.549524768518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45965.549524768518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45965.549524768518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45965.549524768518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45965.549524768518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45965.549524768518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45965.549524768518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45965.549524768518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45965.549524768518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45965.549524768518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45965.549524768518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45965.549524768518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45965.549524768518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45965.549524768518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45965.549524768518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45965.549524768518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45965.549524768518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45965.549524768518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45965.549524768518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45965.549524768518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45965.549524768518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45965.549524768518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45965.549524768518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45965.549524768518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45965.549524768518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45965.549524768518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45965.549524768518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45965.549524768518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45965.549524768518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45965.549524768518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45965.549524768518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45965.549524768518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45965.549524768518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45965.549524768518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45965.549524768518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45965.549524768518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45965.549524768518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45965.549524768518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45965.549524768518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45965.549524768518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45965.549524768518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45965.549524768518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45965.549524768518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45965.549524768518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45965.549524768518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45965.549524768518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45965.549524768518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45965.549524768518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45965.549524768518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45965.549524768518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45965.549524768518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45965.549524768518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45965.549524768518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45965.549524768518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45965.549524768518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45965.549524768518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45965.549524768518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45965.549524768518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45965.549524768518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45965.549524768518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45965.549524768518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45965.549524768518</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45965.549524768518</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140.54968680555612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6.8074414351867745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22346</v>
      </c>
      <c r="E5" s="113" t="s">
        <v>39102</v>
      </c>
      <c r="F5" s="114">
        <v>45965.541504629633</v>
      </c>
      <c r="G5" s="115">
        <f ca="1">IFERROR(NOW()-F5,"-")</f>
        <v>8.0201388846035115E-3</v>
      </c>
      <c r="H5" s="114">
        <v>45965.530960648146</v>
      </c>
      <c r="I5" s="18" t="str">
        <f>IFERROR(VLOOKUP(D5,DB!A:F,6,0),"")</f>
        <v>SCECO</v>
      </c>
      <c r="J5" s="18" t="str">
        <f>IFERROR(VLOOKUP(D5,DB!A:G,7,0),"")</f>
        <v>Good+Good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45965.549524768518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45965.549524768518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45965.549524768518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45965.549524768518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45965.549524768518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45965.549524768518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45965.549524768518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45965.549524768518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45965.549524768518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45965.549524768518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45965.549524768518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45965.549524768518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45965.549524768518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45965.549524768518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45965.549524768518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45965.549524768518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45965.549524768518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45965.549524768518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45965.549524768518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45965.549524768518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45965.549524768518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45965.549524768518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45965.549524768518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45965.549524768518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45965.549524768518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45965.549524768518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45965.549524768518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45965.549524768518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45965.549524768518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45965.549524768518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45965.549524768518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45965.549524768518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45965.549524768518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45965.549524768518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45965.549524768518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45965.549524768518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45965.549524768518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45965.549524768518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45965.549524768518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45965.549524768518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45965.549524768518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45965.549524768518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45965.549524768518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45965.549524768518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45965.549524768518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45965.549524768518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45965.549524768518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45965.549524768518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45965.549524768518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45965.549524768518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45965.549524768518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45965.549524768518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45965.549524768518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45965.549524768518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45965.549524768518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45965.549524768518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45965.549524768518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45965.549524768518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45965.549524768518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45965.549524768518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45965.549524768518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45965.549524768518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45965.549524768518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45965.549524768518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45965.549524768518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45965.549524768518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45965.549524768518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45965.549524768518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45965.549524768518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45965.549524768518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45965.549524768518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45965.549524768518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45965.549524768518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45965.549524768518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45965.549524768518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45965.549524768518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45965.549524768518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45965.549524768518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45965.549524768518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45965.549524768518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45965.549524768518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45965.549524768518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45965.549524768518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45965.549524768518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45965.549524768518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45965.549524768518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45965.549524768518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45965.549524768518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45965.549524768518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45965.549524768518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45965.549524768518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45965.549524768518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45965.549524768518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45965.549524768518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45965.549524768518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45965.549524768518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45965.549524768518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45965.549524768518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45965.549524768518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45965.549524768518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45965.549524768518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45965.549524768518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45965.549524768518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45965.549524768518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45965.549524768518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45965.549524768518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45965.549524768518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45965.549524768518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45965.549524768518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45965.549524768518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45965.549524768518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45965.549524768518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45965.549524768518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45965.549524768518</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45965.549524768518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45965.549524768518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45965.549524768518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45965.549524768518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45965.549524768518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45965.549524768518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45965.549524768518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45965.549524768518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45965.549524768518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45965.549524768518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45965.549524768518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45965.549524768518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45965.549524768518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45965.549524768518</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45965.549524768518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45965.549524768518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45965.549524768518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45965.549524768518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45965.549524768518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45965.549524768518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45965.549524768518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45965.549524768518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45965.549524768518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45965.549524768518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45965.549524768518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45965.549524768518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45965.549524768518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45965.549524768518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45965.549524768518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45965.549524768518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45965.549524768518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45965.549524768518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45965.549524768518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45965.549524768518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45965.549524768518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45965.549524768518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45965.549524768518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45965.549524768518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45965.549524768518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45965.549524768518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45965.549524768518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45965.549524768518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45965.549524768518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45965.549524768518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45965.549524768518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45965.549524768518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45965.549524768518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45965.549524768518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45965.549524768518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45965.549524768518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45965.549524768518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45965.549524768518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45965.549524768518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45965.549524768518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45965.549524768518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45965.549524768518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45965.549524768518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45965.549524768518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45965.549524768518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45965.549524768518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45965.549524768518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45965.549524768518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45965.549524768518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45965.549524768518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45965.549524768518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45965.549524768518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45965.549524768518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45965.549524768518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45965.549524768518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45965.549524768518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45965.549524768518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45965.549524768518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45965.549524768518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45965.549524768518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45965.549524768518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45965.549524768518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45965.549524768518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45965.549524768518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45965.549524768518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45965.549524768518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45965.549524768518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45965.549524768518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45965.549524768518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45965.549524768518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45965.549524768518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45965.549524768518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45965.549524768518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45965.549524768518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45965.549524768518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45965.549524768518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45965.549524768518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45965.549524768518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45965.549524768518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45965.549524768518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45965.549524768518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45965.549524768518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45965.549524768518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45965.549524768518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45965.549524768518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45965.549524768518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45965.549524768518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45965.549524768518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45965.549524768518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45965.549524768518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45965.549524768518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45965.549524768518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45965.549524768518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45965.549524768518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45965.549524768518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45965.549524768518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45965.549524768518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45965.549524768518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45965.549524768518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45965.549524768518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45965.549524768518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45965.549524768518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45965.549524768518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45965.549524768518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45965.549524768518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45965.549524768518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45965.549524768518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45965.549524768518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45965.549524768518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45965.549524768518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45965.549524768518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45965.549524768518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45965.549524768518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45965.549524768518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45965.549524768518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45965.549524768518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45965.549524768518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45965.549524768518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45965.549524768518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45965.549524768518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45965.549524768518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45965.549524768518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45965.549524768518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45965.549524768518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45965.549524768518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45965.549524768518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45965.549524768518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45965.549524768518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45965.549524768518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45965.549524768518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45965.549524768518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45965.549524768518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45965.549524768518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45965.549524768518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45965.549524768518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45965.549524768518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45965.549524768518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45965.549524768518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45965.549524768518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45965.549524768518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45965.549524768518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45965.549524768518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45965.549524768518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45965.549524768518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45965.549524768518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45965.549524768518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45965.549524768518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45965.549524768518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45965.549524768518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45965.549524768518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45965.549524768518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45965.549524768518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45965.549524768518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45965.549524768518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45965.549524768518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45965.549524768518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45965.549524768518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45965.549524768518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45965.549524768518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45965.549524768518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45965.549524768518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45965.549524768518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45965.549524768518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45965.549524768518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45965.549524768518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45965.549524768518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45965.549524768518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45965.549524768518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45965.549524768518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45965.549524768518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45965.549524768518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45965.549524768518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45965.549524768518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45965.549524768518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45965.549524768518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45965.549524768518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45965.549524768518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45965.549524768518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45965.549524768518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45965.549524768518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45965.549524768518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45965.549524768518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45965.549524768518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45965.549524768518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45965.549524768518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45965.549524768518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45965.549524768518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45965.549524768518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45965.549524768518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45965.549524768518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45965.549524768518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45965.549524768518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45965.549524768518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45965.549524768518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45965.549524768518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45965.549524768518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45965.549524768518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45965.549524768518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45965.549524768518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45965.549524768518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45965.549524768518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45965.549524768518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45965.549524768518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45965.549524768518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45965.549524768518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45965.549524768518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45965.549524768518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45965.549524768518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45965.549524768518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45965.549524768518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45965.549524768518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45965.549524768518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45965.549524768518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45965.549524768518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45965.549524768518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45965.549524768518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45965.549524768518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45965.549524768518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45965.549524768518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45965.549524768518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45965.549524768518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45965.549524768518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45965.549524768518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45965.549524768518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45965.549524768518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45965.549524768518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45965.549524768518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45965.549524768518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45965.549524768518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45965.549524768518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45965.549524768518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45965.549524768518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45965.549524768518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45965.549524768518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45965.549524768518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45965.549524768518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45965.549524768518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45965.549524768518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45965.549524768518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45965.549524768518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45965.549524768518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45965.549524768518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45965.549524768518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45965.549524768518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45965.549524768518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45965.549524768518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45965.549524768518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45965.549524768518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45965.549524768518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45965.549524768518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45965.549524768518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45965.549524768518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45965.549524768518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45965.549524768518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45965.549524768518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45965.549524768518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45965.549524768518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45965.549524768518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45965.549524768518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45965.549524768518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45965.549524768518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45965.549524768518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45965.549524768518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45965.549524768518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45965.549524768518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45965.549524768518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45965.549524768518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45965.549524768518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45965.549524768518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45965.549524768518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45965.549524768518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45965.549524768518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45965.549524768518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45965.549524768518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45965.549524768518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45965.549524768518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45965.549524768518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45965.549524768518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45965.549524768518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45965.549524768518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45965.549524768518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45965.549524768518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45965.549524768518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45965.549524768518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45965.549524768518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45965.549524768518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45965.549524768518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45965.549524768518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45965.549524768518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45965.549524768518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45965.549524768518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45965.549524768518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45965.549524768518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45965.549524768518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45965.549524768518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45965.549524768518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45965.549524768518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45965.549524768518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45965.549524768518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45965.549524768518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45965.549524768518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45965.549524768518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45965.549524768518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45965.549524768518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45965.549524768518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45965.549524768518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45965.549524768518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45965.549524768518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45965.549524768518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45965.549524768518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45965.549524768518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45965.549524768518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45965.549524768518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45965.549524768518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45965.549524768518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45965.549524768518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45965.549524768518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45965.549524768518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45965.549524768518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45965.549524768518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45965.549524768518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45965.549524768518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45965.549524768518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45965.549524768518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45965.549524768518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45965.549524768518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45965.549524768518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45965.549524768518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45965.549524768518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45965.549524768518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45965.549524768518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45965.549524768518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45965.549524768518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45965.549524768518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45965.549524768518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45965.549524768518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45965.549524768518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45965.549524768518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45965.549524768518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45965.549524768518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45965.549524768518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45965.549524768518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45965.549524768518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45965.549524768518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45965.549524768518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45965.549524768518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45965.549524768518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45965.549524768518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45965.549524768518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45965.549524768518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45965.549524768518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45965.549524768518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45965.549524768518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45965.549524768518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45965.549524768518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45965.549524768518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45965.549524768518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45965.549524768518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45965.549524768518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45965.549524768518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45965.549524768518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45965.549524768518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45965.549524768518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45965.549524768518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45965.549524768518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45965.549524768518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45965.549524768518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45965.549524768518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45965.549524768518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45965.549524768518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45965.549524768518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45965.549524768518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45965.549524768518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45965.549524768518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45965.549524768518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45965.549524768518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45965.549524768518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45965.549524768518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45965.549524768518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45965.549524768518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45965.549524768518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45965.549524768518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45965.549524768518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45965.549524768518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45965.549524768518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45965.549524768518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45965.549524768518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45965.549524768518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45965.549524768518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45965.549524768518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45965.549524768518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45965.549524768518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45965.549524768518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45965.549524768518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45965.549524768518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45965.549524768518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45965.549524768518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45965.549524768518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45965.549524768518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45965.549524768518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45965.549524768518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45965.549524768518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45965.549524768518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45965.549524768518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45965.549524768518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45965.549524768518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45965.549524768518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45965.549524768518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45965.549524768518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45965.549524768518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45965.549524768518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45965.549524768518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45965.549524768518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45965.549524768518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45965.549524768518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45965.549524768518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45965.549524768518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45965.549524768518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45965.549524768518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45965.549524768518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45965.549524768518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45965.549524768518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45965.549524768518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45965.549524768518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45965.549524768518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45965.549524768518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45965.549524768518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45965.549524768518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45965.549524768518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45965.549524768518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45965.549524768518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45965.549524768518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45965.549524768518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45965.549524768518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45965.549524768518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45965.549524768518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45965.549524768518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45965.549524768518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45965.549524768518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45965.549524768518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45965.549524768518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45965.549524768518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45965.549524768518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45965.549524768518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45965.549524768518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45965.549524768518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45965.549524768518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45965.549524768518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45965.549524768518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45965.549524768518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45965.549524768518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45965.549524768518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45965.549524768518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45965.549524768518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45965.549524768518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45965.549524768518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45965.549524768518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45965.549524768518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45965.549524768518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45965.549524768518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45965.549524768518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45965.549524768518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45965.549524768518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45965.549524768518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45965.549524768518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45965.549524768518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45965.549524768518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45965.549524768518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45965.549524768518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45965.549524768518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45965.549524768518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45965.549524768518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45965.549524768518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45965.549524768518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45965.549524768518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45965.549524768518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45965.549524768518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45965.549524768518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45965.549524768518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45965.549524768518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45965.549524768518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45965.549524768518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45965.549524768518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45965.549524768518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45965.549524768518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45965.549524768518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45965.549524768518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45965.549524768518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45965.549524768518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45965.549524768518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45965.549524768518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45965.549524768518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45965.549524768518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45965.549524768518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45965.549524768518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45965.549524768518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45965.549524768518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45965.549524768518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45965.549524768518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45965.549524768518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45965.549524768518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45965.549524768518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45965.549524768518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45965.549524768518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45965.549524768518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45965.549524768518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45965.549524768518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45965.549524768518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45965.549524768518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45965.549524768518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45965.549524768518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45965.549524768518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45965.549524768518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45965.549524768518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45965.549524768518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45965.549524768518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45965.549524768518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45965.549524768518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45965.549524768518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45965.549524768518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45965.549524768518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45965.549524768518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45965.549524768518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45965.549524768518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45965.549524768518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45965.549524768518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45965.549524768518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45965.549524768518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45965.549524768518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45965.549524768518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45965.549524768518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45965.549524768518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45965.549524768518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45965.549524768518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45965.549524768518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45965.549524768518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45965.549524768518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45965.549524768518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45965.549524768518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45965.549524768518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45965.549524768518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45965.549524768518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45965.549524768518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45965.549524768518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45965.549524768518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45965.549524768518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45965.549524768518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45965.549524768518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45965.549524768518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45965.549524768518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45965.549524768518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45965.549524768518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45965.549524768518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45965.549524768518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45965.549524768518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45965.549524768518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45965.549524768518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45965.549524768518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45965.549524768518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45965.549524768518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45965.549524768518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45965.549524768518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45965.549524768518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45965.549524768518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45965.549524768518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45965.549524768518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45965.549524768518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45965.549524768518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45965.549524768518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45965.549524768518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45965.549524768518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45965.549524768518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45965.549524768518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45965.549524768518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45965.549524768518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45965.549524768518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45965.549524768518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45965.549524768518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45965.549524768518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45965.549524768518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45965.549524768518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45965.549524768518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45965.549524768518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45965.549524768518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45965.549524768518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45965.549524768518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45965.549524768518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45965.549524768518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45965.549524768518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45965.549524768518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45965.549524768518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45965.549524768518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45965.549524768518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45965.549524768518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45965.549524768518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45965.549524768518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45965.549524768518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45965.549524768518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45965.549524768518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45965.549524768518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45965.549524768518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45965.549524768518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45965.549524768518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45965.549524768518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45965.549524768518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45965.549524768518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45965.549524768518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45965.549524768518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45965.549524768518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45965.549524768518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45965.549524768518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45965.549524768518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45965.549524768518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45965.549524768518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45965.549524768518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45965.549524768518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45965.549524768518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45965.549524768518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45965.549524768518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45965.549524768518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45965.549524768518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45965.549524768518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45965.549524768518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45965.549524768518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45965.549524768518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45965.549524768518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45965.549524768518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45965.549524768518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45965.549524768518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45965.549524768518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45965.549524768518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45965.549524768518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45965.549524768518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45965.549524768518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45965.549524768518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45965.549524768518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45965.549524768518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45965.549524768518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45965.549524768518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45965.549524768518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45965.549524768518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45965.549524768518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45965.549524768518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45965.549524768518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45965.549524768518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45965.549524768518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45965.549524768518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45965.549524768518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45965.549524768518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45965.549524768518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45965.549524768518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45965.549524768518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45965.549524768518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45965.549524768518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45965.549524768518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45965.549524768518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45965.549524768518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45965.549524768518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45965.549524768518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45965.549524768518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45965.549524768518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45965.549524768518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45965.549524768518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45965.549524768518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45965.549524768518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45965.549524768518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45965.549524768518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45965.549524768518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45965.549524768518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45965.549524768518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45965.549524768518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45965.549524768518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45965.549524768518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45965.549524768518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45965.549524768518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45965.549524768518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45965.549524768518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45965.549524768518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45965.549524768518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45965.549524768518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45965.549524768518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45965.549524768518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45965.549524768518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45965.549524768518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45965.549524768518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45965.549524768518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45965.549524768518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45965.549524768518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45965.549524768518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45965.549524768518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45965.549524768518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45965.549524768518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45965.549524768518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45965.549524768518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45965.549524768518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45965.549524768518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45965.549524768518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45965.549524768518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45965.549524768518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45965.549524768518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45965.549524768518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45965.549524768518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45965.549524768518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45965.549524768518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45965.549524768518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45965.549524768518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45965.549524768518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45965.549524768518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45965.549524768518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45965.549524768518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45965.549524768518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45965.549524768518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45965.549524768518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45965.549524768518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45965.549524768518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45965.549524768518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45965.549524768518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45965.549524768518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45965.549524768518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45965.549524768518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45965.549524768518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45965.549524768518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45965.549524768518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45965.549524768518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45965.549524768518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45965.549524768518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45965.549524768518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45965.549524768518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45965.549524768518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45965.549524768518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45965.549524768518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45965.549524768518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45965.549524768518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45965.549524768518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45965.549524768518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45965.549524768518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45965.549524768518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45965.549524768518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45965.549524768518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45965.549524768518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45965.549524768518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45965.549524768518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45965.549524768518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45965.549524768518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45965.549524768518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45965.549524768518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45965.549524768518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45965.549524768518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45965.549524768518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45965.549524768518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45965.549524768518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45965.549524768518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45965.549524768518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45965.549524768518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45965.549524768518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45965.549524768518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45965.549524768518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45965.549524768518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45965.549524768518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45965.549524768518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45965.549524768518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45965.549524768518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45965.549524768518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45965.549524768518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45965.549524768518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45965.549524768518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45965.549524768518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45965.549524768518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45965.549524768518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45965.549524768518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45965.549524768518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45965.549524768518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45965.549524768518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45965.549524768518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45965.549524768518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45965.549524768518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45965.549524768518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45965.549524768518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45965.549524768518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45965.549524768518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45965.549524768518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45965.549524768518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45965.549524768518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45965.549524768518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45965.549524768518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45965.549524768518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45965.549524768518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45965.549524768518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45965.549524768518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45965.549524768518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45965.549524768518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45965.549524768518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45965.549524768518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45965.549524768518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45965.549524768518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45965.549524768518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45965.549524768518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45965.549524768518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45965.549524768518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45965.549524768518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45965.549524768518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45965.549524768518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45965.549524768518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45965.549524768518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45965.549524768518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45965.549524768518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45965.549524768518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45965.549524768518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45965.549524768518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45965.549524768518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45965.549524768518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45965.549524768518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45965.549524768518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45965.549524768518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45965.549524768518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45965.549524768518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45965.549524768518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45965.549524768518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45965.549524768518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45965.549524768518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45965.549524768518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45965.549524768518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45965.549524768518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45965.549524768518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45965.549524768518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45965.549524768518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45965.549524768518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45965.549524768518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45965.549524768518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45965.549524768518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45965.549524768518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45965.549524768518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45965.549524768518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45965.549524768518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45965.549524768518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45965.549524768518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45965.549524768518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45965.549524768518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45965.549524768518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45965.549524768518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45965.549524768518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45965.549524768518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45965.549524768518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45965.549524768518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45965.549524768518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45965.549524768518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45965.549524768518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45965.549524768518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45965.549524768518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45965.549524768518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45965.549524768518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45965.549524768518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45965.549524768518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45965.549524768518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45965.549524768518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45965.549524768518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45965.549524768518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45965.549524768518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45965.549524768518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45965.549524768518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45965.549524768518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45965.549524768518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45965.549524768518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45965.549524768518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45965.549524768518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45965.549524768518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45965.549524768518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45965.549524768518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45965.549524768518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45965.549524768518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45965.549524768518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45965.549524768518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45965.549524768518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45965.549524768518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45965.549524768518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45965.549524768518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45965.549524768518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45965.549524768518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45965.549524768518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45965.549524768518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45965.549524768518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45965.549524768518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45965.549524768518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45965.549524768518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45965.549524768518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45965.549524768518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45965.549524768518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45965.549524768518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45965.549524768518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45965.549524768518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45965.549524768518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45965.549524768518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45965.549524768518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45965.549524768518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45965.549524768518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45965.549524768518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45965.549524768518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45965.549524768518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45965.549524768518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45965.549524768518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45965.549524768518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45965.549524768518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45965.549524768518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45965.549524768518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45965.549524768518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45965.549524768518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45965.549524768518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45965.549524768518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45965.549524768518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45965.549524768518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45965.549524768518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45965.549524768518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45965.549524768518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45965.549524768518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45965.549524768518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45965.549524768518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45965.549524768518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45965.549524768518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45965.549524768518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45965.549524768518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45965.549524768518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45965.549524768518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45965.549524768518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45965.549524768518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45965.549524768518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45965.549524768518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45965.549524768518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45965.549524768518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45965.549524768518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45965.549524768518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45965.549524768518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45965.549524768518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45965.549524768518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45965.549524768518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45965.549524768518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45965.549524768518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45965.549524768518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45965.549524768518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45965.549524768518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45965.549524768518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45965.549524768518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45965.549524768518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45965.549524768518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45965.549524768518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45965.549524768518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45965.549524768518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45965.549524768518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45965.549524768518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45965.549524768518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45965.549524768518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45965.549524768518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45965.549524768518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45965.549524768518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45965.549524768518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45965.549524768518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45965.549524768518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45965.549524768518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45965.549524768518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45965.549524768518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45965.549524768518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45965.549524768518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45965.549524768518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45965.549524768518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45965.549524768518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45965.549524768518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45965.549524768518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45965.549524768518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45965.549524768518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45965.549524768518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45965.549524768518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45965.549524768518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45965.549524768518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45965.549524768518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45965.549524768518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45965.549524768518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45965.549524768518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45965.549524768518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45965.549524768518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45965.549524768518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45965.549524768518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45965.549524768518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45965.549524768518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45965.549524768518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45965.549524768518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45965.549524768518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45965.549524768518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45965.549524768518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45965.549524768518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45965.549524768518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45965.549524768518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45965.549524768518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45965.549524768518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45965.549524768518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45965.549524768518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45965.549524768518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45965.549524768518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45965.549524768518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45965.549524768518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45965.549524768518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45965.549524768518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45965.549524768518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45965.549524768518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45965.549524768518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45965.549524768518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45965.549524768518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45965.549524768518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45965.549524768518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45965.549524768518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45965.549524768518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45965.549524768518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45965.549524768518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45965.549524768518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45965.549524768518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45965.549524768518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45965.549524768518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45965.549524768518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45965.549524768518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45965.549524768518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45965.549524768518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45965.549524768518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45965.549524768518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45965.549524768518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45965.549524768518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45965.549524768518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45965.549524768518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45965.549524768518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45965.549524768518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45965.549524768518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45965.549524768518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45965.549524768518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45965.549524768518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45965.549524768518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45965.549524768518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45965.549524768518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45965.549524768518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45965.549524768518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45965.549524768518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45965.549524768518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45965.549524768518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45965.549524768518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45965.549524768518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45965.549524768518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45965.549524768518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45965.549524768518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45965.549524768518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45965.549524768518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45965.549524768518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45965.549524768518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45965.549524768518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45965.549524768518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45965.549524768518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18" sqref="K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262.06880717592139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37238</v>
      </c>
      <c r="E3" s="97" t="s">
        <v>39021</v>
      </c>
      <c r="F3" s="122">
        <v>45965.511967592596</v>
      </c>
      <c r="G3" s="123">
        <f ca="1">IFERROR(NOW()-F3,"")</f>
        <v>3.7557175921392627E-2</v>
      </c>
      <c r="H3" s="122">
        <v>45965.483043981483</v>
      </c>
      <c r="I3" s="118" t="str">
        <f>IFERROR(VLOOKUP(D3,DB!A:F,6,0),"")</f>
        <v>Generator-SG</v>
      </c>
      <c r="J3" s="118" t="str">
        <f>IFERROR(VLOOKUP(D3,DB!A:G,7,0),"")</f>
        <v>Dead</v>
      </c>
      <c r="K3" s="124" t="s">
        <v>39115</v>
      </c>
      <c r="L3" s="120" t="str">
        <f>IFERROR(VLOOKUP(D3,DB!A:I,9,0),"")</f>
        <v>Latis</v>
      </c>
    </row>
    <row r="4" spans="1:16" ht="15" customHeight="1">
      <c r="A4" s="118"/>
      <c r="B4" s="118" t="str">
        <f>IFERROR(VLOOKUP(D4,DB!A:K,11,0),"")</f>
        <v/>
      </c>
      <c r="C4" s="119"/>
      <c r="D4" s="120"/>
      <c r="E4" s="97"/>
      <c r="F4" s="122"/>
      <c r="G4" s="123">
        <f ca="1">IFERROR(NOW()-F4,"")</f>
        <v>45965.549524768518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45965.549524768518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45965.549524768518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45965.549524768518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45965.549524768518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45965.549524768518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45965.549524768518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45965.549524768518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45965.549524768518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45965.549524768518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45965.549524768518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45965.549524768518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45965.549524768518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45965.549524768518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45965.549524768518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45965.549524768518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45965.549524768518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45965.549524768518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45965.549524768518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45965.549524768518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45965.549524768518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45965.549524768518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45965.549524768518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45965.549524768518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45965.549524768518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45965.549524768518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45965.549524768518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45965.549524768518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45965.549524768518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45965.549524768518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45965.549524768518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45965.549524768518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45965.549524768518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45965.549524768518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45965.549524768518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45965.549524768518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45965.549524768518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45965.549524768518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45965.549524768518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45965.549524768518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45965.549524768518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45965.549524768518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45965.549524768518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45965.549524768518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45965.549524768518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45965.549524768518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45965.549524768518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45965.549524768518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45965.549524768518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45965.549524768518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45965.549524768518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45965.549524768518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45965.549524768518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45965.549524768518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45965.549524768518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45965.549524768518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45965.549524768518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45965.549524768518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45965.549524768518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45965.549524768518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45965.549524768518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45965.549524768518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45965.549524768518</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45965.549524768518</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73.717464583329274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39.360647453700949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16.888413657405181</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45965.549524768518</v>
      </c>
      <c r="H5" s="152"/>
      <c r="I5" s="151" t="str">
        <f>IFERROR(VLOOKUP(D5,DB!A:F,6,0),"")</f>
        <v/>
      </c>
      <c r="J5" s="151" t="str">
        <f>IFERROR(VLOOKUP(D5,DB!A:G,7,0),"")</f>
        <v/>
      </c>
      <c r="K5" s="151"/>
      <c r="L5" s="151" t="str">
        <f>IFERROR(VLOOKUP(D5,DB!A:I,9,0),"")</f>
        <v/>
      </c>
    </row>
    <row r="6" spans="1:13" ht="18">
      <c r="A6" s="151"/>
      <c r="B6" s="151" t="str">
        <f>IFERROR(VLOOKUP(D6,DB!A:K,11,0),"")</f>
        <v/>
      </c>
      <c r="C6" s="151"/>
      <c r="D6" s="176"/>
      <c r="E6" s="151"/>
      <c r="F6" s="152"/>
      <c r="G6" s="153">
        <f ca="1">IFERROR(NOW()-F6,"")</f>
        <v>45965.549524768518</v>
      </c>
      <c r="H6" s="152"/>
      <c r="I6" s="151"/>
      <c r="J6" s="151"/>
      <c r="K6" s="151"/>
      <c r="L6" s="151" t="str">
        <f>IFERROR(VLOOKUP(D6,DB!A:I,9,0),"")</f>
        <v/>
      </c>
    </row>
    <row r="7" spans="1:13" ht="15">
      <c r="A7" s="151"/>
      <c r="B7" s="151" t="str">
        <f>IFERROR(VLOOKUP(D7,DB!A:K,11,0),"")</f>
        <v/>
      </c>
      <c r="C7" s="151"/>
      <c r="D7" s="151"/>
      <c r="E7" s="151"/>
      <c r="F7" s="152"/>
      <c r="G7" s="153">
        <f ca="1">IFERROR(NOW()-F7,"")</f>
        <v>45965.549524768518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45965.549524768518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45965.549524768518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45965.549524768518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45965.549524768518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45965.549524768518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45965.549524768518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45965.549524768518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45965.549524768518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45965.549524768518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45965.549524768518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45965.549524768518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45965.549524768518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45965.549524768518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45965.549524768518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45965.549524768518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45965.549524768518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45965.549524768518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45965.549524768518</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45965.549524768518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45965.549524768518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45965.549524768518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45965.549524768518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45965.549524768518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45965.549524768518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45965.549524768518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45965.549524768518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45965.549524768518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45965.549524768518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45965.549524768518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45965.549524768518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45965.549524768518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45965.549524768518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45965.549524768518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45965.549524768518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45965.549524768518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45965.549524768518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45965.549524768518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45965.549524768518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45965.549524768518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45965.549524768518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45965.549524768518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45965.549524768518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45965.549524768518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45965.549524768518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45965.549524768518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45965.549524768518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45965.549524768518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45965.549524768518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45965.549524768518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45965.549524768518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45965.549524768518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45965.549524768518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45965.549524768518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45965.549524768518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45965.549524768518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45965.549524768518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45965.549524768518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45965.549524768518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45965.549524768518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45965.549524768518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45965.549524768518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45965.549524768518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45965.549524768518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45965.549524768518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45965.549524768518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45965.549524768518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45965.549524768518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45965.549524768518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45965.549524768518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45965.549524768518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45965.549524768518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45965.549524768518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45965.549524768518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45965.549524768518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45965.549524768518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45965.549524768518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45965.549524768518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45965.549524768518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45965.549524768518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45965.549524768518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45965.549524768518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45965.549524768518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45965.549524768518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45965.549524768518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45965.549524768518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45965.549524768518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45965.549524768518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45965.549524768518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45965.549524768518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45965.549524768518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45965.549524768518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45965.549524768518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45965.549524768518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45965.549524768518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45965.549524768518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45965.549524768518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45965.549524768518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45965.549524768518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45965.549524768518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45965.549524768518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45965.549524768518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45965.549524768518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45965.549524768518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45965.549524768518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45965.549524768518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45965.549524768518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45965.549524768518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45965.549524768518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45965.549524768518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45965.549524768518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45965.549524768518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45965.549524768518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45965.549524768518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45965.549524768518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45965.549524768518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45965.549524768518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45965.549524768518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45965.549524768518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45965.549524768518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45965.549524768518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45965.549524768518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45965.549524768518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45965.549524768518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45965.549524768518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45965.549524768518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45965.549524768518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45965.549524768518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45965.549524768518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45965.549524768518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45965.549524768518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45965.549524768518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45965.549524768518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45965.549524768518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45965.549524768518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45965.549524768518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45965.549524768518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45965.549524768518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45965.549524768518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45965.549524768518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45965.549524768518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45965.549524768518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45965.549524768518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45965.549524768518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45965.549524768518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45965.549524768518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45965.549524768518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45965.549524768518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45965.549524768518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45965.549524768518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45965.549524768518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45965.549524768518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45965.549524768518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45965.549524768518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45965.549524768518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45965.549524768518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45965.549524768518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45965.549524768518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45965.549524768518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45965.549524768518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45965.549524768518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45965.549524768518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45965.549524768518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45965.549524768518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45965.549524768518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45965.549524768518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45965.549524768518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45965.549524768518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45965.549524768518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45965.549524768518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45965.549524768518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45965.549524768518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45965.549524768518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45965.549524768518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45965.549524768518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45965.549524768518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45965.549524768518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45965.549524768518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45965.549524768518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45965.549524768518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45965.549524768518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45965.549524768518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45965.549524768518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45965.549524768518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45965.549524768518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45965.549524768518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45965.549524768518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45965.549524768518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45965.549524768518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45965.549524768518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45965.549524768518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45965.549524768518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45965.549524768518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45965.549524768518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45965.549524768518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45965.549524768518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45965.549524768518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45965.549524768518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45965.549524768518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45965.549524768518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45965.549524768518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45965.549524768518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45965.549524768518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45965.549524768518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45965.549524768518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45965.549524768518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45965.549524768518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45965.549524768518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45965.549524768518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45965.549524768518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45965.549524768518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45965.549524768518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45965.549524768518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45965.549524768518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45965.549524768518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45965.549524768518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45965.549524768518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45965.549524768518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45965.549524768518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45965.549524768518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45965.549524768518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45965.549524768518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45965.549524768518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45965.549524768518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45965.549524768518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45965.549524768518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45965.549524768518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45965.549524768518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45965.549524768518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45965.549524768518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45965.549524768518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45965.549524768518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45965.549524768518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45965.549524768518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45965.549524768518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45965.549524768518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45965.549524768518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45965.549524768518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45965.549524768518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45965.549524768518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45965.549524768518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45965.549524768518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45965.549524768518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45965.549524768518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45965.549524768518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45965.549524768518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45965.549524768518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45965.549524768518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45965.549524768518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45965.549524768518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45965.549524768518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45965.549524768518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45965.549524768518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45965.549524768518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45965.549524768518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45965.549524768518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45965.549524768518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45965.549524768518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45965.549524768518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45965.549524768518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45965.549524768518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45965.549524768518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45965.549524768518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45965.549524768518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45965.549524768518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45965.549524768518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45965.549524768518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45965.549524768518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45965.549524768518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45965.549524768518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45965.549524768518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45965.549524768518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45965.549524768518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45965.549524768518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45965.549524768518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45965.549524768518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45965.549524768518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45965.549524768518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45965.549524768518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45965.549524768518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45965.549524768518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45965.549524768518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45965.549524768518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45965.549524768518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45965.549524768518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45965.549524768518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45965.549524768518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45965.549524768518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45965.549524768518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45965.549524768518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45965.549524768518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45965.549524768518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45965.549524768518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45965.549524768518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45965.549524768518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45965.549524768518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45965.549524768518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45965.549524768518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45965.549524768518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45965.549524768518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45965.549524768518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45965.549524768518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45965.549524768518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45965.549524768518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45965.549524768518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45965.549524768518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45965.549524768518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45965.549524768518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45965.549524768518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45965.549524768518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45965.549524768518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45965.549524768518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45965.549524768518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45965.549524768518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45965.549524768518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45965.549524768518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45965.549524768518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45965.549524768518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45965.549524768518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45965.549524768518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45965.549524768518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45965.549524768518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45965.549524768518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45965.549524768518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45965.549524768518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45965.549524768518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45965.549524768518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45965.549524768518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45965.549524768518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45965.549524768518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45965.549524768518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45965.549524768518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45965.549524768518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45965.549524768518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45965.549524768518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45965.549524768518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45965.549524768518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45965.549524768518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45965.549524768518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45965.549524768518</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33695</v>
      </c>
      <c r="E2" s="102" t="s">
        <v>39021</v>
      </c>
      <c r="F2" s="175">
        <v>45965.468449074076</v>
      </c>
      <c r="G2" s="115">
        <f ca="1">IFERROR(NOW()-F2,"-")</f>
        <v>8.1075694441096857E-2</v>
      </c>
      <c r="H2" s="171">
        <v>45965.46193287037</v>
      </c>
      <c r="I2" s="169" t="str">
        <f>IFERROR(VLOOKUP(D2,DB!A:F,6,0),"")</f>
        <v>SCECO</v>
      </c>
      <c r="J2" s="102" t="str">
        <f>IFERROR(VLOOKUP(D2,DB!A:G,7,0),"")</f>
        <v>Weak</v>
      </c>
      <c r="K2" s="172" t="s">
        <v>39123</v>
      </c>
      <c r="L2" s="173" t="str">
        <f>IFERROR(VLOOKUP(D2,DB!A:I,9,0),"")</f>
        <v>Latis</v>
      </c>
    </row>
    <row r="3" spans="1:16383" ht="31.5" customHeight="1">
      <c r="A3" s="168"/>
      <c r="B3" s="169" t="str">
        <f>IFERROR(VLOOKUP(D3,DB!A:K,11,0),"")</f>
        <v/>
      </c>
      <c r="C3" s="170"/>
      <c r="D3" s="169"/>
      <c r="E3" s="102"/>
      <c r="F3" s="171"/>
      <c r="G3" s="115">
        <f ca="1">IFERROR(NOW()-F3,"-")</f>
        <v>45965.549524768518</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45965.549524768518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45965.549524768518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45965.549524768518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45965.549524768518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45965.549524768518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45965.549524768518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45965.549524768518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45965.549524768518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45965.549524768518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45965.549524768518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45965.549524768518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45965.549524768518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45965.549524768518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45965.549524768518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45965.549524768518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45965.549524768518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45965.549524768518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45965.549524768518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45965.549524768518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45965.549524768518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45965.549524768518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45965.549524768518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45965.549524768518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45965.549524768518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45965.549524768518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45965.549524768518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45965.549524768518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45965.549524768518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45965.549524768518</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45965.549524768518</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45965.549524768518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45965.549524768518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45965.549524768518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45965.549524768518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45965.549524768518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45965.549524768518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45965.549524768518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45965.549524768518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45965.549524768518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45965.549524768518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45965.549524768518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45965.549524768518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45965.549524768518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45965.549524768518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45965.549524768518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45965.549524768518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45965.549524768518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45965.549524768518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45965.549524768518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45965.549524768518</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