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59" documentId="13_ncr:1_{F6CB121F-512D-4AA6-A0C1-0FB36C537598}" xr6:coauthVersionLast="47" xr6:coauthVersionMax="47" xr10:uidLastSave="{96101D16-F938-4258-86E6-8D65DAE0DD2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<sst xmlns="http://schemas.openxmlformats.org/spreadsheetml/2006/main" count="180344" uniqueCount="39144">
  <si>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</si>
  <si>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</si>
  <si>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</si>
  <si>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</si>
  <si>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</si>
  <si>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</si>
  <si>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</si>
  <si>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</si>
  <si>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</si>
  <si>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</si>
  <si>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</si>
  <si>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</si>
  <si>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</si>
  <si>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</si>
  <si>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</si>
  <si>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</si>
  <si>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</si>
  <si>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</si>
  <si>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</si>
  <si>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</si>
  <si>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</si>
  <si>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</si>
  <si>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</si>
  <si>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</si>
  <si>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</si>
  <si>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</si>
  <si>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</si>
  <si>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</si>
  <si>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</si>
  <si>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</si>
  <si>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</si>
  <si>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</si>
  <si>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</si>
  <si>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</si>
  <si>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</si>
  <si>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</si>
  <si>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</si>
  <si>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</si>
  <si>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</si>
  <si>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</si>
  <si>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</si>
  <si>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</si>
  <si>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</si>
  <si>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</si>
  <si>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</si>
  <si>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</si>
  <si>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</si>
  <si>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</si>
  <si>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</si>
  <si>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</si>
  <si>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</si>
  <si>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</si>
  <si>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</si>
  <si>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</si>
  <si>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</si>
  <si>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</si>
  <si>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</si>
  <si>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</si>
  <si>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</si>
  <si>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</si>
  <si>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</si>
  <si>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</si>
  <si>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</si>
  <si>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</si>
  <si>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</si>
  <si>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</si>
  <si>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</si>
  <si>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</si>
  <si>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</si>
  <si>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</si>
  <si>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</si>
  <si>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</si>
  <si>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</si>
  <si>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</si>
  <si>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</si>
  <si>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</si>
  <si>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</si>
  <si>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</si>
  <si>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</si>
  <si>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</si>
  <si>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</si>
  <si>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</si>
  <si>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</si>
  <si>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</si>
  <si>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</si>
  <si>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</si>
  <si>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</si>
  <si>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</si>
  <si>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</si>
  <si>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</si>
  <si>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</si>
  <si>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</si>
  <si>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</si>
  <si>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</si>
  <si>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</si>
  <si>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</si>
  <si>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</si>
  <si>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</si>
  <si>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</si>
  <si>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</si>
  <si>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</si>
  <si>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</si>
  <si>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</si>
  <si>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</si>
  <si>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</si>
  <si>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</si>
  <si>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</si>
  <si>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</si>
  <si>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</si>
  <si>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</si>
  <si>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</si>
  <si>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</si>
  <si>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</si>
  <si>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</si>
  <si>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</si>
  <si>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</si>
  <si>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</si>
  <si>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</si>
  <si>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</si>
  <si>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</si>
  <si>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</si>
  <si>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</si>
  <si>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</si>
  <si>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</si>
  <si>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</si>
  <si>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</si>
  <si>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</si>
  <si>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</si>
  <si>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</si>
  <si>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</si>
  <si>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</si>
  <si>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</si>
  <si>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</si>
  <si>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</si>
  <si>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</si>
  <si>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</si>
  <si>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</si>
  <si>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</si>
  <si>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</si>
  <si>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</si>
  <si>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</si>
  <si>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</si>
  <si>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</si>
  <si>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</si>
  <si>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</si>
  <si>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</si>
  <si>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</si>
  <si>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</si>
  <si>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</si>
  <si>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</si>
  <si>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</si>
  <si>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</si>
  <si>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</si>
  <si>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</si>
  <si>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</si>
  <si>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</si>
  <si>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</si>
  <si>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</si>
  <si>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</si>
  <si>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</si>
  <si>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</si>
  <si>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</si>
  <si>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</si>
  <si>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</si>
  <si>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</si>
  <si>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</si>
  <si>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</si>
  <si>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</si>
  <si>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</si>
  <si>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</si>
  <si>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</si>
  <si>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</si>
  <si>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</si>
  <si>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</si>
  <si>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</si>
  <si>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</si>
  <si>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</si>
  <si>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</si>
  <si>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</si>
  <si>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</si>
  <si>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</si>
  <si>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</si>
  <si>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</si>
  <si>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</si>
  <si>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</si>
  <si>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</si>
  <si>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</si>
  <si>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</si>
  <si>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</si>
  <si>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</si>
  <si>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</si>
  <si>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</si>
  <si>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</si>
  <si>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</si>
  <si>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</si>
  <si>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</si>
  <si>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</si>
  <si>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</si>
  <si>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</si>
  <si>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</si>
  <si>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</si>
  <si>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</si>
  <si>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</si>
  <si>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</si>
  <si>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</si>
  <si>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</si>
  <si>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</si>
  <si>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</si>
  <si>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</si>
  <si>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</si>
  <si>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</si>
  <si>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</si>
  <si>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</si>
  <si>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</si>
  <si>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</si>
  <si>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</si>
  <si>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</si>
  <si>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</si>
  <si>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</si>
  <si>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</si>
  <si>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</si>
  <si>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</si>
  <si>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</si>
  <si>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</si>
  <si>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</si>
  <si>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</si>
  <si>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</si>
  <si>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</si>
  <si>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</si>
  <si>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</si>
  <si>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</si>
  <si>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</si>
  <si>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</si>
  <si>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</si>
  <si>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</si>
  <si>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</si>
  <si>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</si>
  <si>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</si>
  <si>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</si>
  <si>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</si>
  <si>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</si>
  <si>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</si>
  <si>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</si>
  <si>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</si>
  <si>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</si>
  <si>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</si>
  <si>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</si>
  <si>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</si>
  <si>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</si>
  <si>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</si>
  <si>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</si>
  <si>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</si>
  <si>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</si>
  <si>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</si>
  <si>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</si>
  <si>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</si>
  <si>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</si>
  <si>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</si>
  <si>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</si>
  <si>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</si>
  <si>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</si>
  <si>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</si>
  <si>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</si>
  <si>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</si>
  <si>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</si>
  <si>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</si>
  <si>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</si>
  <si>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</si>
  <si>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</si>
  <si>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</si>
  <si>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</si>
  <si>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</si>
  <si>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</si>
  <si>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</si>
  <si>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</si>
  <si>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</si>
  <si>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</si>
  <si>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</si>
  <si>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</si>
  <si>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</si>
  <si>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</si>
  <si>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</si>
  <si>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</si>
  <si>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</si>
  <si>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</si>
  <si>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</si>
  <si>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</si>
  <si>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</si>
  <si>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</si>
  <si>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</si>
  <si>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</si>
  <si>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</si>
  <si>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</si>
  <si>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</si>
  <si>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</si>
  <si>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</si>
  <si>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</si>
  <si>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</si>
  <si>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</si>
  <si>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</si>
  <si>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</si>
  <si>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</si>
  <si>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</si>
  <si>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</si>
  <si>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</si>
  <si>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</si>
  <si>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</si>
  <si>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</si>
  <si>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</si>
  <si>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</si>
  <si>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</si>
  <si>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</si>
  <si>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</si>
  <si>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</si>
  <si>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</si>
  <si>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</si>
  <si>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</si>
  <si>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</si>
  <si>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</si>
  <si>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</si>
  <si>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</si>
  <si>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</si>
  <si>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</si>
  <si>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</si>
  <si>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</si>
  <si>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</si>
  <si>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</si>
  <si>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</si>
  <si>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</si>
  <si>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</si>
  <si>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</si>
  <si>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</si>
  <si>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</si>
  <si>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</si>
  <si>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</si>
  <si>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</si>
  <si>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</si>
  <si>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</si>
  <si>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</si>
  <si>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</si>
  <si>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</si>
  <si>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</si>
  <si>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</si>
  <si>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</si>
  <si>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</si>
  <si>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</si>
  <si>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</si>
  <si>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</si>
  <si>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</si>
  <si>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</si>
  <si>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</si>
  <si>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</si>
  <si>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</si>
  <si>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</si>
  <si>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</si>
  <si>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</si>
  <si>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</si>
  <si>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</si>
  <si>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</si>
  <si>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</si>
  <si>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</si>
  <si>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</si>
  <si>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</si>
  <si>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</si>
  <si>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</si>
  <si>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</si>
  <si>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</si>
  <si>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</si>
  <si>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</si>
  <si>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</si>
  <si>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</si>
  <si>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</si>
  <si>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</si>
  <si>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</si>
  <si>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</si>
  <si>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</si>
  <si>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</si>
  <si>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</si>
  <si>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</si>
  <si>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</si>
  <si>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</si>
  <si>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</si>
  <si>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</si>
  <si>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</si>
  <si>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</si>
  <si>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</si>
  <si>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</si>
  <si>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</si>
  <si>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</si>
  <si>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</si>
  <si>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</si>
  <si>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</si>
  <si>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</si>
  <si>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</si>
  <si>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</si>
  <si>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</si>
  <si>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</si>
  <si>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</si>
  <si>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</si>
  <si>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</si>
  <si>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</si>
  <si>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</si>
  <si>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</si>
  <si>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</si>
  <si>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</si>
  <si>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</si>
  <si>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</si>
  <si>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</si>
  <si>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</si>
  <si>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</si>
  <si>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</si>
  <si>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</si>
  <si>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</si>
  <si>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</si>
  <si>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</si>
  <si>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</si>
  <si>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</si>
  <si>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</si>
  <si>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</si>
  <si>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</si>
  <si>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</si>
  <si>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</si>
  <si>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</si>
  <si>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</si>
  <si>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</si>
  <si>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</si>
  <si>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</si>
  <si>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</si>
  <si>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</si>
  <si>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</si>
  <si>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</si>
  <si>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</si>
  <si>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</si>
  <si>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</si>
  <si>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</si>
  <si>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</si>
  <si>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</si>
  <si>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</si>
  <si>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</si>
  <si>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</si>
  <si>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</si>
  <si>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</si>
  <si>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</si>
  <si>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</si>
  <si>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</si>
  <si>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</si>
  <si>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</si>
  <si>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</si>
  <si>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</si>
  <si>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</si>
  <si>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</si>
  <si>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</si>
  <si>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</si>
  <si>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</si>
  <si>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</si>
  <si>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</si>
  <si>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</si>
  <si>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</si>
  <si>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</si>
  <si>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</si>
  <si>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</si>
  <si>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</si>
  <si>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</si>
  <si>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</si>
  <si>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</si>
  <si>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</si>
  <si>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</si>
  <si>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</si>
  <si>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</si>
  <si>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</si>
  <si>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</si>
  <si>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</si>
  <si>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</si>
  <si>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</si>
  <si>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</si>
  <si>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</si>
  <si>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</si>
  <si>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</si>
  <si>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</si>
  <si>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</si>
  <si>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</si>
  <si>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</si>
  <si>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</si>
  <si>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</si>
  <si>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</si>
  <si>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</si>
  <si>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</si>
  <si>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</si>
  <si>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</si>
  <si>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</si>
  <si>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</si>
  <si>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</si>
  <si>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</si>
  <si>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</si>
  <si>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</si>
  <si>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</si>
  <si>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</si>
  <si>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</si>
  <si>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</si>
  <si>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</si>
  <si>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</si>
  <si>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</si>
  <si>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</si>
  <si>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</si>
  <si>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</si>
  <si>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</si>
  <si>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</si>
  <si>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</si>
  <si>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</si>
  <si>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</si>
  <si>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</si>
  <si>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</si>
  <si>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</si>
  <si>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</si>
  <si>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</si>
  <si>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</si>
  <si>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</si>
  <si>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</si>
  <si>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</si>
  <si>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</si>
  <si>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</si>
  <si>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</si>
  <si>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</si>
  <si>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</si>
  <si>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</si>
  <si>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</si>
  <si>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</si>
  <si>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</si>
  <si>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</si>
  <si>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</si>
  <si>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</si>
  <si>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</si>
  <si>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</si>
  <si>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</si>
  <si>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</si>
  <si>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</si>
  <si>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</si>
  <si>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</si>
  <si>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</si>
  <si>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</si>
  <si>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</si>
  <si>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</si>
  <si>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</si>
  <si>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</si>
  <si>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</si>
  <si>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</si>
  <si>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</si>
  <si>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</si>
  <si>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</si>
  <si>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</si>
  <si>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</si>
  <si>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</si>
  <si>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</si>
  <si>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</si>
  <si>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</si>
  <si>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</si>
  <si>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</si>
  <si>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</si>
  <si>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</si>
  <si>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</si>
  <si>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</si>
  <si>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</si>
  <si>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</si>
  <si>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</si>
  <si>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</si>
  <si>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</si>
  <si>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</si>
  <si>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</si>
  <si>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</si>
  <si>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</si>
  <si>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</si>
  <si>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</si>
  <si>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</si>
  <si>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</si>
  <si>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</si>
  <si>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</si>
  <si>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</si>
  <si>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</si>
  <si>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</si>
  <si>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</si>
  <si>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</si>
  <si>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</si>
  <si>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</si>
  <si>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</si>
  <si>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</si>
  <si>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</si>
  <si>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</si>
  <si>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</si>
  <si>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</si>
  <si>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</si>
  <si>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</si>
  <si>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</si>
  <si>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</si>
  <si>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</si>
  <si>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</si>
  <si>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</si>
  <si>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</si>
  <si>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</si>
  <si>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</si>
  <si>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</si>
  <si>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</si>
  <si>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</si>
  <si>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</si>
  <si>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</si>
  <si>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</si>
  <si>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</si>
  <si>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</si>
  <si>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</si>
  <si>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</si>
  <si>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</si>
  <si>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</si>
  <si>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</si>
  <si>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</si>
  <si>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</si>
  <si>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</si>
  <si>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</si>
  <si>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</si>
  <si>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</si>
  <si>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</si>
  <si>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</si>
  <si>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</si>
  <si>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</si>
  <si>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</si>
  <si>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</si>
  <si>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</si>
  <si>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</si>
  <si>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</si>
  <si>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</si>
  <si>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</si>
  <si>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</si>
  <si>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</si>
  <si>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</si>
  <si>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</si>
  <si>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</si>
  <si>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</si>
  <si>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</si>
  <si>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</si>
  <si>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</si>
  <si>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</si>
  <si>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</si>
  <si>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</si>
  <si>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</si>
  <si>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</si>
  <si>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</si>
  <si>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</si>
  <si>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</si>
  <si>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</si>
  <si>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</si>
  <si>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</si>
  <si>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</si>
  <si>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</si>
  <si>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</si>
  <si>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</si>
  <si>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</si>
  <si>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</si>
  <si>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</si>
  <si>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</si>
  <si>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</si>
  <si>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</si>
  <si>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</si>
  <si>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</si>
  <si>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</si>
  <si>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</si>
  <si>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</si>
  <si>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</si>
  <si>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</si>
  <si>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</si>
  <si>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</si>
  <si>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</si>
  <si>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</si>
  <si>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</si>
  <si>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</si>
  <si>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</si>
  <si>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</si>
  <si>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</si>
  <si>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</si>
  <si>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</si>
  <si>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</si>
  <si>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</si>
  <si>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</si>
  <si>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</si>
  <si>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</si>
  <si>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</si>
  <si>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</si>
  <si>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</si>
  <si>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</si>
  <si>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</si>
  <si>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</si>
  <si>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</si>
  <si>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</si>
  <si>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</si>
  <si>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</si>
  <si>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</si>
  <si>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</si>
  <si>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</si>
  <si>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</si>
  <si>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</si>
  <si>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</si>
  <si>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</si>
  <si>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</si>
  <si>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</si>
  <si>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</si>
  <si>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</si>
  <si>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</si>
  <si>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</si>
  <si>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</si>
  <si>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</si>
  <si>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</si>
  <si>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</si>
  <si>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</si>
  <si>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</si>
  <si>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</si>
  <si>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</si>
  <si>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</si>
  <si>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</si>
  <si>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</si>
  <si>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</si>
  <si>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</si>
  <si>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</si>
  <si>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</si>
  <si>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</si>
  <si>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</si>
  <si>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</si>
  <si>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</si>
  <si>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</si>
  <si>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</si>
  <si>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</si>
  <si>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</si>
  <si>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</si>
  <si>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</si>
  <si>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</si>
  <si>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</si>
  <si>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</si>
  <si>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</si>
  <si>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</si>
  <si>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</si>
  <si>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</si>
  <si>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</si>
  <si>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</si>
  <si>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</si>
  <si>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</si>
  <si>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</si>
  <si>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</si>
  <si>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</si>
  <si>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</si>
  <si>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</si>
  <si>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</si>
  <si>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</si>
  <si>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</si>
  <si>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</si>
  <si>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</si>
  <si>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</si>
  <si>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</si>
  <si>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</si>
  <si>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</si>
  <si>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</si>
  <si>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</si>
  <si>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</si>
  <si>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</si>
  <si>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</si>
  <si>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</si>
  <si>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</si>
  <si>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</si>
  <si>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</si>
  <si>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</si>
  <si>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</si>
  <si>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</si>
  <si>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</si>
  <si>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</si>
  <si>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</si>
  <si>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</si>
  <si>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</si>
  <si>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</si>
  <si>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</si>
  <si>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</si>
  <si>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</si>
  <si>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</si>
  <si>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</si>
  <si>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</si>
  <si>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</si>
  <si>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</si>
  <si>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</si>
  <si>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</si>
  <si>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</si>
  <si>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</si>
  <si>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</si>
  <si>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</si>
  <si>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</si>
  <si>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</si>
  <si>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</si>
  <si>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</si>
  <si>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</si>
  <si>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</si>
  <si>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</si>
  <si>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</si>
  <si>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</si>
  <si>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</si>
  <si>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</si>
  <si>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</si>
  <si>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</si>
  <si>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</si>
  <si>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</si>
  <si>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</si>
  <si>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</si>
  <si>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</si>
  <si>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</si>
  <si>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</si>
  <si>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</si>
  <si>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</si>
  <si>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</si>
  <si>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</si>
  <si>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</si>
  <si>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</si>
  <si>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</si>
  <si>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</si>
  <si>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</si>
  <si>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</si>
  <si>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</si>
  <si>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</si>
  <si>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</si>
  <si>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</si>
  <si>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</si>
  <si>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</si>
  <si>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</si>
  <si>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</si>
  <si>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</si>
  <si>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</si>
  <si>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</si>
  <si>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</si>
  <si>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</si>
  <si>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</si>
  <si>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</si>
  <si>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</si>
  <si>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</si>
  <si>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</si>
  <si>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</si>
  <si>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</si>
  <si>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</si>
  <si>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</si>
  <si>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</si>
  <si>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</si>
  <si>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</si>
  <si>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</si>
  <si>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</si>
  <si>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</si>
  <si>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</si>
  <si>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</si>
  <si>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</si>
  <si>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</si>
  <si>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</si>
  <si>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</si>
  <si>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</si>
  <si>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</si>
  <si>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</si>
  <si>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</si>
  <si>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</si>
  <si>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</si>
  <si>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</si>
  <si>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</si>
  <si>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</si>
  <si>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</si>
  <si>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</si>
  <si>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</si>
  <si>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</si>
  <si>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</si>
  <si>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</si>
  <si>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</si>
  <si>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</si>
  <si>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</si>
  <si>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</si>
  <si>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</si>
  <si>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</si>
  <si>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</si>
  <si>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</si>
  <si>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</si>
  <si>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</si>
  <si>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</si>
  <si>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</si>
  <si>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</si>
  <si>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</si>
  <si>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</si>
  <si>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</si>
  <si>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</si>
  <si>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</si>
  <si>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</si>
  <si>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</si>
  <si>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</si>
  <si>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</si>
  <si>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</si>
  <si>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</si>
  <si>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</si>
  <si>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</si>
  <si>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</si>
  <si>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</si>
  <si>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</si>
  <si>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</si>
  <si>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</si>
  <si>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</si>
  <si>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</si>
  <si>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</si>
  <si>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</si>
  <si>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</si>
  <si>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</si>
  <si>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</si>
  <si>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</si>
  <si>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</si>
  <si>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</si>
  <si>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</si>
  <si>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</si>
  <si>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</si>
  <si>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</si>
  <si>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</si>
  <si>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</si>
  <si>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</si>
  <si>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</si>
  <si>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</si>
  <si>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</si>
  <si>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</si>
  <si>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</si>
  <si>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</si>
  <si>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</si>
  <si>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</si>
  <si>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</si>
  <si>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</si>
  <si>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</si>
  <si>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</si>
  <si>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</si>
  <si>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</si>
  <si>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</si>
  <si>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</si>
  <si>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</si>
  <si>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</si>
  <si>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</si>
  <si>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</si>
  <si>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</si>
  <si>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</si>
  <si>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</si>
  <si>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</si>
  <si>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</si>
  <si>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</si>
  <si>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</si>
  <si>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</si>
  <si>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</si>
  <si>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</si>
  <si>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</si>
  <si>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</si>
  <si>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</si>
  <si>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</si>
  <si>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</si>
  <si>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</si>
  <si>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</si>
  <si>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</si>
  <si>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</si>
  <si>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</si>
  <si>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</si>
  <si>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</si>
  <si>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</si>
  <si>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</si>
  <si>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</si>
  <si>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</si>
  <si>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</si>
  <si>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</si>
  <si>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</si>
  <si>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</si>
  <si>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</si>
  <si>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</si>
  <si>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</si>
  <si>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</si>
  <si>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</si>
  <si>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</si>
  <si>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</si>
  <si>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</si>
  <si>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</si>
  <si>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</si>
  <si>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</si>
  <si>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</si>
  <si>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</si>
  <si>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</si>
  <si>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</si>
  <si>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</si>
  <si>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</si>
  <si>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</si>
  <si>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</si>
  <si>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</si>
  <si>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</si>
  <si>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</si>
  <si>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</si>
  <si>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</si>
  <si>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</si>
  <si>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</si>
  <si>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</si>
  <si>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</si>
  <si>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</si>
  <si>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</si>
  <si>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</si>
  <si>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</si>
  <si>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</si>
  <si>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</si>
  <si>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</si>
  <si>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</si>
  <si>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</si>
  <si>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</si>
  <si>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</si>
  <si>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</si>
  <si>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</si>
  <si>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</si>
  <si>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</si>
  <si>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</si>
  <si>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</si>
  <si>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</si>
  <si>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</si>
  <si>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</si>
  <si>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</si>
  <si>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</si>
  <si>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</si>
  <si>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</si>
  <si>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</si>
  <si>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</si>
  <si>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</si>
  <si>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</si>
  <si>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</si>
  <si>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</si>
  <si>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</si>
  <si>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</si>
  <si>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</si>
  <si>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</si>
  <si>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</si>
  <si>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</si>
  <si>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</si>
  <si>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</si>
  <si>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</si>
  <si>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</si>
  <si>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</si>
  <si>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</si>
  <si>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</si>
  <si>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</si>
  <si>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</si>
  <si>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</si>
  <si>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</si>
  <si>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</si>
  <si>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</si>
  <si>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</si>
  <si>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</si>
  <si>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</si>
  <si>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</si>
  <si>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</si>
  <si>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</si>
  <si>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</si>
  <si>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</si>
  <si>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</si>
  <si>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</si>
  <si>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</si>
  <si>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</si>
  <si>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</si>
  <si>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</si>
  <si>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</si>
  <si>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</si>
  <si>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</si>
  <si>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</si>
  <si>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</si>
  <si>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</si>
  <si>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</si>
  <si>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</si>
  <si>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</si>
  <si>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</si>
  <si>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</si>
  <si>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</si>
  <si>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</si>
  <si>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</si>
  <si>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</si>
  <si>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</si>
  <si>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</si>
  <si>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</si>
  <si>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</si>
  <si>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</si>
  <si>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</si>
  <si>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</si>
  <si>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</si>
  <si>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</si>
  <si>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</si>
  <si>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</si>
  <si>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</si>
  <si>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</si>
  <si>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</si>
  <si>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</si>
  <si>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</si>
  <si>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</si>
  <si>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</si>
  <si>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</si>
  <si>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</si>
  <si>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</si>
  <si>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</si>
  <si>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</si>
  <si>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</si>
  <si>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</si>
  <si>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</si>
  <si>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</si>
  <si>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</si>
  <si>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</si>
  <si>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</si>
  <si>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</si>
  <si>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</si>
  <si>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</si>
  <si>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</si>
  <si>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</si>
  <si>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</si>
  <si>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</si>
  <si>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</si>
  <si>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</si>
  <si>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</si>
  <si>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</si>
  <si>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</si>
  <si>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</si>
  <si>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</si>
  <si>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</si>
  <si>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</si>
  <si>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</si>
  <si>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</si>
  <si>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</si>
  <si>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</si>
  <si>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</si>
  <si>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</si>
  <si>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</si>
  <si>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</si>
  <si>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</si>
  <si>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</si>
  <si>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</si>
  <si>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</si>
  <si>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</si>
  <si>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</si>
  <si>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</si>
  <si>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</si>
  <si>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</si>
  <si>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</si>
  <si>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</si>
  <si>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</si>
  <si>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</si>
  <si>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</si>
  <si>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</si>
  <si>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</si>
  <si>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</si>
  <si>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</si>
  <si>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</si>
  <si>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</si>
  <si>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</si>
  <si>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</si>
  <si>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</si>
  <si>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</si>
  <si>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</si>
  <si>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</si>
  <si>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</si>
  <si>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</si>
  <si>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</si>
  <si>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</si>
  <si>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</si>
  <si>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</si>
  <si>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</si>
  <si>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</si>
  <si>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</si>
  <si>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</si>
  <si>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</si>
  <si>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</si>
  <si>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</si>
  <si>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</si>
  <si>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</si>
  <si>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</si>
  <si>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</si>
  <si>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</si>
  <si>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</si>
  <si>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</si>
  <si>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</si>
  <si>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</si>
  <si>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</si>
  <si>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</si>
  <si>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</si>
  <si>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</si>
  <si>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</si>
  <si>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</si>
  <si>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</si>
  <si>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</si>
  <si>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</si>
  <si>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</si>
  <si>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</si>
  <si>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</si>
  <si>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</si>
  <si>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</si>
  <si>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</si>
  <si>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</si>
  <si>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</si>
  <si>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</si>
  <si>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</si>
  <si>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</si>
  <si>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</si>
  <si>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</si>
  <si>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</si>
  <si>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</si>
  <si>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</si>
  <si>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</si>
  <si>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</si>
  <si>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</si>
  <si>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</si>
  <si>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</si>
  <si>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</si>
  <si>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</si>
  <si>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</si>
  <si>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</si>
  <si>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</si>
  <si>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</si>
  <si>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</si>
  <si>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</si>
  <si>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</si>
  <si>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</si>
  <si>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</si>
  <si>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</si>
  <si>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</si>
  <si>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</si>
  <si>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</si>
  <si>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</si>
  <si>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</si>
  <si>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</si>
  <si>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</si>
  <si>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</si>
  <si>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</si>
  <si>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</si>
  <si>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</si>
  <si>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</si>
  <si>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</si>
  <si>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</si>
  <si>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</si>
  <si>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</si>
  <si>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</si>
  <si>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</si>
  <si>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</si>
  <si>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</si>
  <si>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</si>
  <si>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</si>
  <si>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</si>
  <si>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</si>
  <si>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</si>
  <si>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</si>
  <si>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</si>
  <si>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</si>
  <si>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</si>
  <si>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</si>
  <si>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</si>
  <si>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</si>
  <si>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</si>
  <si>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</si>
  <si>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</si>
  <si>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</si>
  <si>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</si>
  <si>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</si>
  <si>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</si>
  <si>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</si>
  <si>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</si>
  <si>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</si>
  <si>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</si>
  <si>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</si>
  <si>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</si>
  <si>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</si>
  <si>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</si>
  <si>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</si>
  <si>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</si>
  <si>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</si>
  <si>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</si>
  <si>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</si>
  <si>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</si>
  <si>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</si>
  <si>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</si>
  <si>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</si>
  <si>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</si>
  <si>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</si>
  <si>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</si>
  <si>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</si>
  <si>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</si>
  <si>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</si>
  <si>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</si>
  <si>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</si>
  <si>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</si>
  <si>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</si>
  <si>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</si>
  <si>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</si>
  <si>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</si>
  <si>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</si>
  <si>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</si>
  <si>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</si>
  <si>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</si>
  <si>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</si>
  <si>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</si>
  <si>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</si>
  <si>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</si>
  <si>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</si>
  <si>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</si>
  <si>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</si>
  <si>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</si>
  <si>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</si>
  <si>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</si>
  <si>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</si>
  <si>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</si>
  <si>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</si>
  <si>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</si>
  <si>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</si>
  <si>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</si>
  <si>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</si>
  <si>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</si>
  <si>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</si>
  <si>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</si>
  <si>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</si>
  <si>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</si>
  <si>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</si>
  <si>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</si>
  <si>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</si>
  <si>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</si>
  <si>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</si>
  <si>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</si>
  <si>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</si>
  <si>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</si>
  <si>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</si>
  <si>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</si>
  <si>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</si>
  <si>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</si>
  <si>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</si>
  <si>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</si>
  <si>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</si>
  <si>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</si>
  <si>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</si>
  <si>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</si>
  <si>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</si>
  <si>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</si>
  <si>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</si>
  <si>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</si>
  <si>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</si>
  <si>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</si>
  <si>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</si>
  <si>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</si>
  <si>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</si>
  <si>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</si>
  <si>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</si>
  <si>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</si>
  <si>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</si>
  <si>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</si>
  <si>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</si>
  <si>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</si>
  <si>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</si>
  <si>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</si>
  <si>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</si>
  <si>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</si>
  <si>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</si>
  <si>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</si>
  <si>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</si>
  <si>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</si>
  <si>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</si>
  <si>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</si>
  <si>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</si>
  <si>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</si>
  <si>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</si>
  <si>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</si>
  <si>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</si>
  <si>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</si>
  <si>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</si>
  <si>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</si>
  <si>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</si>
  <si>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</si>
  <si>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</si>
  <si>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</si>
  <si>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</si>
  <si>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</si>
  <si>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</si>
  <si>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</si>
  <si>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</si>
  <si>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</si>
  <si>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</si>
  <si>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</si>
  <si>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</si>
  <si>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</si>
  <si>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</si>
  <si>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</si>
  <si>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</si>
  <si>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</si>
  <si>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</si>
  <si>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</si>
  <si>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</si>
  <si>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</si>
  <si>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</si>
  <si>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</si>
  <si>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</si>
  <si>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</si>
  <si>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</si>
  <si>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</si>
  <si>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</si>
  <si>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</si>
  <si>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</si>
  <si>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</si>
  <si>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</si>
  <si>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</si>
  <si>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</si>
  <si>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</si>
  <si>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</si>
  <si>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</si>
  <si>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</si>
  <si>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</si>
  <si>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</si>
  <si>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</si>
  <si>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</si>
  <si>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</si>
  <si>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</si>
  <si>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</si>
  <si>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</si>
  <si>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</si>
  <si>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</si>
  <si>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</si>
  <si>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</si>
  <si>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</si>
  <si>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</si>
  <si>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</si>
  <si>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</si>
  <si>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</si>
  <si>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</si>
  <si>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</si>
  <si>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</si>
  <si>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</si>
  <si>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</si>
  <si>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</si>
  <si>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</si>
  <si>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</si>
  <si>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</si>
  <si>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</si>
  <si>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</si>
  <si>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</si>
  <si>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</si>
  <si>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</si>
  <si>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</si>
  <si>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</si>
  <si>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</si>
  <si>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</si>
  <si>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</si>
  <si>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</si>
  <si>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</si>
  <si>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</si>
  <si>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</si>
  <si>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</si>
  <si>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</si>
  <si>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</si>
  <si>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</si>
  <si>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</si>
  <si>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</si>
  <si>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</si>
  <si>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</si>
  <si>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</si>
  <si>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</si>
  <si>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</si>
  <si>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</si>
  <si>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</si>
  <si>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</si>
  <si>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</si>
  <si>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</si>
  <si>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</si>
  <si>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</si>
  <si>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</si>
  <si>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</si>
  <si>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</si>
  <si>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</si>
  <si>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</si>
  <si>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</si>
  <si>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</si>
  <si>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</si>
  <si>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</si>
  <si>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</si>
  <si>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</si>
  <si>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</si>
  <si>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</si>
  <si>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</si>
  <si>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</si>
  <si>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</si>
  <si>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</si>
  <si>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</si>
  <si>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</si>
  <si>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</si>
  <si>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</si>
  <si>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</si>
  <si>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</si>
  <si>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</si>
  <si>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</si>
  <si>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</si>
  <si>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</si>
  <si>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</si>
  <si>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</si>
  <si>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</si>
  <si>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</si>
  <si>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</si>
  <si>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</si>
  <si>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</si>
  <si>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</si>
  <si>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</si>
  <si>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</si>
  <si>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</si>
  <si>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</si>
  <si>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</si>
  <si>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</si>
  <si>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</si>
  <si>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</si>
  <si>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</si>
  <si>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</si>
  <si>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</si>
  <si>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</si>
  <si>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</si>
  <si>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</si>
  <si>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</si>
  <si>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</si>
  <si>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</si>
  <si>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</si>
  <si>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</si>
  <si>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</si>
  <si>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</si>
  <si>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</si>
  <si>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</si>
  <si>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</si>
  <si>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</si>
  <si>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</si>
  <si>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</si>
  <si>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</si>
  <si>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</si>
  <si>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</si>
  <si>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</si>
  <si>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</si>
  <si>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</si>
  <si>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</si>
  <si>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</si>
  <si>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</si>
  <si>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</si>
  <si>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</si>
  <si>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</si>
  <si>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</si>
  <si>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</si>
  <si>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</si>
  <si>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</si>
  <si>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</si>
  <si>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</si>
  <si>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</si>
  <si>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</si>
  <si>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</si>
  <si>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</si>
  <si>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</si>
  <si>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</si>
  <si>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</si>
  <si>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</si>
  <si>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</si>
  <si>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</si>
  <si>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</si>
  <si>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</si>
  <si>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</si>
  <si>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</si>
  <si>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</si>
  <si>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</si>
  <si>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</si>
  <si>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</si>
  <si>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</si>
  <si>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</si>
  <si>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</si>
  <si>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</si>
  <si>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</si>
  <si>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</si>
  <si>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</si>
  <si>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</si>
  <si>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</si>
  <si>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</si>
  <si>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</si>
  <si>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</si>
  <si>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</si>
  <si>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</si>
  <si>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</si>
  <si>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</si>
  <si>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</si>
  <si>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</si>
  <si>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</si>
  <si>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</si>
  <si>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</si>
  <si>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</si>
  <si>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</si>
  <si>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</si>
  <si>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</si>
  <si>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</si>
  <si>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</si>
  <si>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</si>
  <si>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</si>
  <si>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</si>
  <si>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</si>
  <si>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</si>
  <si>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</si>
  <si>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</si>
  <si>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</si>
  <si>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</si>
  <si>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</si>
  <si>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</si>
  <si>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</si>
  <si>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</si>
  <si>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</si>
  <si>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</si>
  <si>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</si>
  <si>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</si>
  <si>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</si>
  <si>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</si>
  <si>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</si>
  <si>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</si>
  <si>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</si>
  <si>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</si>
  <si>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</si>
  <si>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</si>
  <si>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</si>
  <si>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</si>
  <si>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</si>
  <si>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</si>
  <si>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</si>
  <si>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</si>
  <si>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</si>
  <si>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</si>
  <si>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</si>
  <si>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</si>
  <si>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</si>
  <si>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</si>
  <si>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</si>
  <si>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</si>
  <si>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</si>
  <si>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</si>
  <si>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</si>
  <si>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</si>
  <si>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</si>
  <si>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</si>
  <si>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</si>
  <si>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</si>
  <si>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</si>
  <si>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</si>
  <si>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</si>
  <si>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</si>
  <si>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</si>
  <si>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</si>
  <si>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</si>
  <si>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</si>
  <si>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</si>
  <si>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</si>
  <si>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</si>
  <si>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</si>
  <si>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</si>
  <si>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</si>
  <si>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</si>
  <si>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</si>
  <si>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</si>
  <si>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</si>
  <si>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</si>
  <si>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</si>
  <si>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</si>
  <si>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</si>
  <si>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</si>
  <si>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</si>
  <si>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</si>
  <si>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</si>
  <si>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</si>
  <si>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</si>
  <si>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</si>
  <si>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</si>
  <si>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</si>
  <si>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</si>
  <si>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</si>
  <si>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</si>
  <si>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</si>
  <si>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</si>
  <si>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</si>
  <si>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</si>
  <si>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</si>
  <si>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</si>
  <si>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</si>
  <si>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</si>
  <si>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</si>
  <si>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</si>
  <si>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</si>
  <si>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</si>
  <si>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</si>
  <si>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</si>
  <si>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</si>
  <si>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</si>
  <si>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</si>
  <si>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</si>
  <si>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</si>
  <si>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</si>
  <si>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</si>
  <si>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</si>
  <si>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</si>
  <si>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</si>
  <si>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</si>
  <si>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</si>
  <si>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</si>
  <si>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</si>
  <si>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</si>
  <si>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</si>
  <si>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</si>
  <si>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</si>
  <si>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</si>
  <si>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</si>
  <si>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</si>
  <si>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</si>
  <si>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</si>
  <si>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</si>
  <si>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</si>
  <si>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</si>
  <si>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</si>
  <si>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</si>
  <si>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</si>
  <si>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</si>
  <si>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</si>
  <si>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</si>
  <si>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</si>
  <si>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</si>
  <si>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</si>
  <si>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</si>
  <si>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</si>
  <si>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</si>
  <si>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</si>
  <si>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</si>
  <si>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</si>
  <si>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</si>
  <si>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</si>
  <si>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</si>
  <si>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</si>
  <si>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</si>
  <si>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</si>
  <si>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</si>
  <si>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</si>
  <si>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</si>
  <si>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</si>
  <si>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</si>
  <si>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</si>
  <si>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</si>
  <si>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</si>
  <si>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</si>
  <si>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</si>
  <si>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</si>
  <si>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</si>
  <si>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</si>
  <si>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</si>
  <si>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</si>
  <si>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</si>
  <si>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</si>
  <si>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</si>
  <si>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</si>
  <si>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</si>
  <si>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</si>
  <si>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</si>
  <si>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</si>
  <si>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</si>
  <si>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</si>
  <si>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</si>
  <si>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</si>
  <si>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</si>
  <si>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</si>
  <si>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</si>
  <si>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</si>
  <si>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</si>
  <si>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</si>
  <si>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</si>
  <si>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</si>
  <si>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</si>
  <si>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</si>
  <si>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</si>
  <si>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</si>
  <si>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</si>
  <si>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</si>
  <si>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</si>
  <si>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</si>
  <si>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</si>
  <si>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</si>
  <si>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</si>
  <si>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</si>
  <si>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</si>
  <si>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</si>
  <si>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</si>
  <si>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</si>
  <si>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</si>
  <si>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</si>
  <si>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</si>
  <si>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</si>
  <si>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</si>
  <si>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</si>
  <si>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</si>
  <si>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</si>
  <si>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</si>
  <si>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</si>
  <si>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</si>
  <si>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</si>
  <si>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</si>
  <si>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</si>
  <si>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</si>
  <si>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</si>
  <si>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</si>
  <si>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</si>
  <si>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</si>
  <si>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</si>
  <si>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</si>
  <si>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</si>
  <si>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</si>
  <si>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</si>
  <si>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</si>
  <si>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</si>
  <si>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</si>
  <si>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</si>
  <si>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</si>
  <si>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</si>
  <si>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</si>
  <si>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</si>
  <si>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</si>
  <si>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</si>
  <si>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</si>
  <si>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</si>
  <si>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</si>
  <si>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</si>
  <si>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</si>
  <si>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</si>
  <si>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</si>
  <si>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</si>
  <si>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</si>
  <si>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</si>
  <si>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</si>
  <si>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</si>
  <si>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</si>
  <si>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</si>
  <si>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</si>
  <si>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</si>
  <si>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</si>
  <si>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</si>
  <si>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</si>
  <si>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</si>
  <si>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</si>
  <si>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</si>
  <si>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</si>
  <si>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</si>
  <si>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</si>
  <si>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</si>
  <si>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</si>
  <si>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</si>
  <si>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</si>
  <si>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</si>
  <si>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</si>
  <si>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</si>
  <si>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</si>
  <si>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</si>
  <si>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</si>
  <si>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</si>
  <si>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</si>
  <si>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</si>
  <si>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</si>
  <si>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</si>
  <si>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</si>
  <si>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</si>
  <si>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</si>
  <si>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</si>
  <si>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</si>
  <si>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</si>
  <si>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</si>
  <si>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</si>
  <si>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</si>
  <si>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</si>
  <si>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</si>
  <si>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</si>
  <si>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</si>
  <si>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</si>
  <si>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</si>
  <si>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</si>
  <si>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</si>
  <si>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</si>
  <si>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</si>
  <si>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</si>
  <si>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</si>
  <si>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</si>
  <si>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</si>
  <si>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</si>
  <si>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</si>
  <si>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</si>
  <si>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</si>
  <si>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</si>
  <si>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</si>
  <si>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</si>
  <si>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</si>
  <si>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</si>
  <si>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</si>
  <si>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</si>
  <si>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</si>
  <si>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</si>
  <si>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</si>
  <si>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</si>
  <si>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</si>
  <si>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</si>
  <si>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</si>
  <si>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</si>
  <si>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</si>
  <si>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</si>
  <si>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</si>
  <si>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</si>
  <si>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</si>
  <si>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</si>
  <si>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</si>
  <si>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</si>
  <si>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</si>
  <si>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</si>
  <si>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</si>
  <si>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</si>
  <si>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</si>
  <si>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</si>
  <si>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</si>
  <si>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</si>
  <si>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</si>
  <si>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</si>
  <si>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</si>
  <si>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</si>
  <si>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</si>
  <si>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</si>
  <si>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</si>
  <si>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</si>
  <si>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</si>
  <si>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</si>
  <si>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</si>
  <si>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</si>
  <si>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</si>
  <si>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</si>
  <si>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</si>
  <si>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</si>
  <si>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</si>
  <si>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</si>
  <si>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</si>
  <si>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</si>
  <si>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</si>
  <si>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</si>
  <si>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</si>
  <si>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</si>
  <si>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</si>
  <si>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</si>
  <si>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</si>
  <si>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</si>
  <si>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</si>
  <si>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</si>
  <si>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</si>
  <si>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</si>
  <si>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</si>
  <si>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</si>
  <si>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</si>
  <si>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</si>
  <si>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</si>
  <si>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</si>
  <si>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</si>
  <si>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</si>
  <si>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</si>
  <si>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</si>
  <si>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</si>
  <si>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</si>
  <si>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</si>
  <si>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</si>
  <si>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</si>
  <si>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</si>
  <si>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</si>
  <si>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</si>
  <si>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</si>
  <si>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</si>
  <si>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</si>
  <si>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</si>
  <si>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</si>
  <si>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</si>
  <si>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</si>
  <si>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</si>
  <si>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</si>
  <si>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</si>
  <si>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</si>
  <si>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</si>
  <si>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</si>
  <si>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</si>
  <si>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</si>
  <si>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</si>
  <si>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</si>
  <si>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</si>
  <si>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</si>
  <si>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</si>
  <si>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</si>
  <si>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</si>
  <si>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</si>
  <si>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</si>
  <si>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</si>
  <si>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</si>
  <si>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</si>
  <si>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</si>
  <si>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</si>
  <si>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</si>
  <si>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</si>
  <si>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</si>
  <si>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</si>
  <si>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</si>
  <si>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</si>
  <si>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</si>
  <si>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</si>
  <si>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</si>
  <si>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</si>
  <si>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</si>
  <si>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</si>
  <si>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</si>
  <si>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</si>
  <si>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</si>
  <si>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</si>
  <si>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</si>
  <si>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</si>
  <si>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</si>
  <si>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</si>
  <si>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</si>
  <si>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</si>
  <si>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</si>
  <si>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</si>
  <si>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</si>
  <si>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</si>
  <si>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</si>
  <si>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</si>
  <si>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</si>
  <si>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</si>
  <si>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</si>
  <si>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</si>
  <si>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</si>
  <si>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</si>
  <si>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</si>
  <si>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</si>
  <si>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</si>
  <si>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</si>
  <si>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</si>
  <si>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</si>
  <si>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</si>
  <si>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</si>
  <si>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</si>
  <si>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</si>
  <si>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</si>
  <si>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</si>
  <si>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</si>
  <si>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</si>
  <si>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</si>
  <si>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</si>
  <si>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</si>
  <si>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</si>
  <si>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</si>
  <si>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</si>
  <si>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</si>
  <si>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</si>
  <si>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</si>
  <si>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</si>
  <si>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</si>
  <si>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</si>
  <si>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</si>
  <si>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</si>
  <si>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</si>
  <si>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</si>
  <si>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</si>
  <si>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</si>
  <si>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</si>
  <si>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</si>
  <si>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</si>
  <si>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</si>
  <si>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</si>
  <si>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</si>
  <si>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</si>
  <si>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</si>
  <si>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</si>
  <si>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</si>
  <si>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</si>
  <si>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</si>
  <si>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</si>
  <si>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</si>
  <si>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</si>
  <si>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</si>
  <si>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</si>
  <si>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</si>
  <si>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</si>
  <si>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</si>
  <si>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</si>
  <si>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</si>
  <si>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</si>
  <si>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</si>
  <si>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</si>
  <si>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</si>
  <si>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</si>
  <si>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</si>
  <si>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</si>
  <si>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</si>
  <si>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</si>
  <si>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</si>
  <si>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</si>
  <si>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</si>
  <si>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</si>
  <si>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</si>
  <si>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</si>
  <si>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</si>
  <si>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</si>
  <si>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</si>
  <si>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</si>
  <si>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</si>
  <si>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</si>
  <si>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</si>
  <si>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</si>
  <si>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</si>
  <si>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</si>
  <si>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</si>
  <si>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</si>
  <si>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</si>
  <si>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</si>
  <si>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</si>
  <si>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</si>
  <si>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</si>
  <si>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</si>
  <si>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</si>
  <si>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</si>
  <si>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</si>
  <si>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</si>
  <si>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</si>
  <si>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</si>
  <si>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</si>
  <si>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</si>
  <si>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</si>
  <si>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</si>
  <si>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</si>
  <si>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</si>
  <si>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</si>
  <si>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</si>
  <si>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</si>
  <si>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</si>
  <si>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</si>
  <si>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</si>
  <si>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</si>
  <si>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</si>
  <si>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</si>
  <si>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</si>
  <si>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</si>
  <si>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</si>
  <si>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</si>
  <si>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</si>
  <si>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</si>
  <si>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</si>
  <si>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</si>
  <si>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</si>
  <si>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</si>
  <si>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</si>
  <si>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</si>
  <si>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</si>
  <si>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</si>
  <si>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</si>
  <si>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</si>
  <si>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</si>
  <si>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</si>
  <si>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</si>
  <si>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</si>
  <si>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</si>
  <si>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</si>
  <si>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</si>
  <si>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</si>
  <si>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</si>
  <si>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</si>
  <si>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</si>
  <si>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</si>
  <si>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</si>
  <si>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</si>
  <si>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</si>
  <si>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</si>
  <si>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</si>
  <si>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</si>
  <si>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</si>
  <si>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</si>
  <si>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</si>
  <si>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</si>
  <si>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</si>
  <si>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</si>
  <si>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</si>
  <si>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</si>
  <si>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</si>
  <si>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</si>
  <si>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</si>
  <si>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</si>
  <si>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</si>
  <si>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</si>
  <si>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</si>
  <si>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</si>
  <si>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</si>
  <si>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</si>
  <si>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</si>
  <si>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</si>
  <si>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</si>
  <si>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</si>
  <si>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</si>
  <si>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</si>
  <si>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</si>
  <si>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</si>
  <si>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</si>
  <si>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</si>
  <si>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</si>
  <si>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</si>
  <si>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</si>
  <si>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</si>
  <si>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</si>
  <si>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</si>
  <si>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</si>
  <si>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</si>
  <si>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</si>
  <si>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</si>
  <si>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</si>
  <si>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</si>
  <si>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</si>
  <si>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</si>
  <si>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</si>
  <si>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</si>
  <si>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</si>
  <si>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</si>
  <si>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</si>
  <si>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</si>
  <si>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</si>
  <si>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</si>
  <si>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</si>
  <si>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</si>
  <si>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</si>
  <si>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</si>
  <si>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</si>
  <si>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</si>
  <si>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</si>
  <si>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</si>
  <si>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</si>
  <si>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</si>
  <si>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</si>
  <si>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</si>
  <si>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</si>
  <si>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</si>
  <si>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</si>
  <si>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</si>
  <si>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</si>
  <si>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</si>
  <si>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</si>
  <si>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</si>
  <si>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</si>
  <si>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</si>
  <si>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</si>
  <si>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</si>
  <si>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</si>
  <si>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</si>
  <si>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</si>
  <si>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</si>
  <si>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</si>
  <si>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</si>
  <si>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</si>
  <si>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</si>
  <si>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</si>
  <si>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</si>
  <si>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</si>
  <si>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</si>
  <si>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</si>
  <si>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</si>
  <si>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</si>
  <si>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</si>
  <si>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</si>
  <si>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</si>
  <si>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</si>
  <si>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</si>
  <si>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</si>
  <si>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</si>
  <si>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</si>
  <si>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</si>
  <si>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</si>
  <si>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</si>
  <si>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</si>
  <si>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</si>
  <si>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</si>
  <si>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</si>
  <si>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</si>
  <si>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</si>
  <si>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</si>
  <si>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</si>
  <si>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</si>
  <si>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</si>
  <si>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</si>
  <si>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</si>
  <si>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</si>
  <si>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</si>
  <si>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</si>
  <si>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</si>
  <si>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</si>
  <si>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</si>
  <si>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</si>
  <si>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</si>
  <si>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</si>
  <si>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</si>
  <si>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</si>
  <si>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</si>
  <si>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</si>
  <si>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</si>
  <si>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</si>
  <si>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</si>
  <si>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</si>
  <si>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</si>
  <si>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</si>
  <si>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</si>
  <si>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</si>
  <si>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</si>
  <si>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</si>
  <si>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</si>
  <si>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</si>
  <si>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</si>
  <si>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</si>
  <si>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</si>
  <si>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</si>
  <si>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</si>
  <si>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</si>
  <si>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</si>
  <si>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</si>
  <si>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</si>
  <si>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</si>
  <si>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</si>
  <si>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</si>
  <si>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</si>
  <si>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</si>
  <si>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</si>
  <si>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</si>
  <si>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</si>
  <si>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</si>
  <si>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</si>
  <si>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</si>
  <si>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</si>
  <si>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</si>
  <si>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</si>
  <si>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</si>
  <si>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</si>
  <si>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</si>
  <si>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</si>
  <si>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</si>
  <si>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</si>
  <si>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</si>
  <si>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</si>
  <si>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</si>
  <si>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</si>
  <si>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</si>
  <si>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</si>
  <si>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</si>
  <si>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</si>
  <si>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</si>
  <si>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</si>
  <si>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</si>
  <si>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</si>
  <si>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</si>
  <si>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</si>
  <si>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</si>
  <si>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</si>
  <si>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</si>
  <si>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</si>
  <si>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</si>
  <si>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</si>
  <si>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</si>
  <si>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</si>
  <si>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</si>
  <si>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</si>
  <si>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</si>
  <si>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</si>
  <si>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</si>
  <si>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</si>
  <si>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</si>
  <si>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</si>
  <si>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</si>
  <si>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</si>
  <si>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</si>
  <si>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</si>
  <si>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</si>
  <si>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</si>
  <si>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</si>
  <si>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</si>
  <si>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</si>
  <si>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</si>
  <si>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</si>
  <si>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</si>
  <si>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</si>
  <si>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</si>
  <si>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</si>
  <si>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</si>
  <si>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</si>
  <si>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</si>
  <si>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</si>
  <si>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</si>
  <si>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</si>
  <si>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</si>
  <si>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</si>
  <si>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</si>
  <si>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</si>
  <si>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</si>
  <si>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</si>
  <si>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</si>
  <si>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</si>
  <si>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</si>
  <si>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</si>
  <si>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</si>
  <si>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</si>
  <si>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</si>
  <si>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</si>
  <si>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</si>
  <si>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</si>
  <si>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</si>
  <si>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</si>
  <si>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</si>
  <si>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</si>
  <si>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</si>
  <si>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</si>
  <si>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</si>
  <si>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</si>
  <si>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</si>
  <si>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</si>
  <si>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</si>
  <si>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</si>
  <si>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</si>
  <si>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</si>
  <si>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</si>
  <si>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</si>
  <si>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</si>
  <si>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</si>
  <si>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</si>
  <si>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</si>
  <si>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</si>
  <si>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</si>
  <si>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</si>
  <si>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</si>
  <si>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</si>
  <si>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</si>
  <si>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</si>
  <si>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</si>
  <si>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</si>
  <si>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</si>
  <si>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</si>
  <si>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</si>
  <si>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</si>
  <si>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</si>
  <si>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</si>
  <si>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</si>
  <si>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</si>
  <si>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</si>
  <si>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</si>
  <si>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</si>
  <si>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</si>
  <si>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</si>
  <si>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</si>
  <si>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</si>
  <si>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</si>
  <si>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</si>
  <si>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</si>
  <si>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</si>
  <si>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</si>
  <si>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</si>
  <si>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</si>
  <si>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</si>
  <si>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</si>
  <si>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</si>
  <si>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</si>
  <si>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</si>
  <si>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</si>
  <si>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</si>
  <si>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</si>
  <si>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</si>
  <si>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</si>
  <si>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</si>
  <si>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</si>
  <si>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</si>
  <si>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</si>
  <si>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</si>
  <si>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</si>
  <si>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</si>
  <si>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</si>
  <si>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</si>
  <si>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</si>
  <si>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</si>
  <si>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</si>
  <si>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</si>
  <si>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</si>
  <si>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</si>
  <si>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</si>
  <si>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</si>
  <si>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</si>
  <si>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</si>
  <si>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</si>
  <si>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</si>
  <si>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</si>
  <si>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</si>
  <si>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</si>
  <si>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</si>
  <si>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</si>
  <si>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</si>
  <si>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</si>
  <si>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</si>
  <si>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</si>
  <si>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</si>
  <si>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</si>
  <si>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</si>
  <si>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</si>
  <si>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</si>
  <si>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</si>
  <si>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</si>
  <si>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</si>
  <si>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</si>
  <si>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</si>
  <si>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</si>
  <si>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</si>
  <si>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</si>
  <si>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</si>
  <si>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</si>
  <si>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</si>
  <si>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</si>
  <si>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</si>
  <si>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</si>
  <si>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</si>
  <si>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</si>
  <si>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</si>
  <si>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</si>
  <si>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</si>
  <si>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</si>
  <si>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</si>
  <si>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</si>
  <si>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</si>
  <si>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</si>
  <si>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</si>
  <si>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</si>
  <si>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</si>
  <si>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</si>
  <si>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</si>
  <si>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</si>
  <si>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</si>
  <si>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</si>
  <si>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</si>
  <si>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</si>
  <si>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</si>
  <si>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</si>
  <si>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</si>
  <si>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</si>
  <si>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</si>
  <si>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</si>
  <si>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</si>
  <si>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</si>
  <si>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</si>
  <si>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</si>
  <si>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</si>
  <si>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</si>
  <si>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</si>
  <si>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</si>
  <si>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</si>
  <si>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</si>
  <si>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</si>
  <si>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</si>
  <si>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</si>
  <si>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</si>
  <si>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</si>
  <si>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</si>
  <si>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</si>
  <si>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</si>
  <si>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</si>
  <si>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</si>
  <si>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</si>
  <si>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</si>
  <si>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</si>
  <si>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</si>
  <si>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</si>
  <si>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</si>
  <si>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</si>
  <si>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</si>
  <si>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</si>
  <si>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</si>
  <si>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</si>
  <si>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</si>
  <si>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</si>
  <si>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</si>
  <si>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</si>
  <si>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</si>
  <si>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</si>
  <si>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</si>
  <si>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</si>
  <si>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</si>
  <si>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</si>
  <si>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</si>
  <si>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</si>
  <si>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</si>
  <si>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</si>
  <si>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</si>
  <si>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</si>
  <si>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</si>
  <si>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</si>
  <si>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</si>
  <si>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</si>
  <si>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</si>
  <si>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</si>
  <si>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</si>
  <si>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</si>
  <si>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</si>
  <si>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</si>
  <si>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</si>
  <si>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</si>
  <si>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</si>
  <si>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</si>
  <si>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</si>
  <si>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</si>
  <si>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</si>
  <si>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</si>
  <si>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</si>
  <si>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</si>
  <si>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</si>
  <si>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</si>
  <si>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</si>
  <si>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</si>
  <si>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</si>
  <si>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</si>
  <si>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</si>
  <si>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</si>
  <si>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</si>
  <si>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</si>
  <si>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</si>
  <si>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</si>
  <si>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</si>
  <si>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</si>
  <si>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</si>
  <si>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</si>
  <si>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</si>
  <si>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</si>
  <si>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</si>
  <si>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</si>
  <si>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</si>
  <si>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</si>
  <si>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</si>
  <si>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</si>
  <si>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</si>
  <si>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</si>
  <si>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</si>
  <si>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</si>
  <si>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</si>
  <si>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</si>
  <si>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</si>
  <si>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</si>
  <si>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</si>
  <si>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</si>
  <si>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</si>
  <si>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</si>
  <si>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</si>
  <si>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</si>
  <si>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</si>
  <si>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</si>
  <si>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</si>
  <si>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</si>
  <si>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</si>
  <si>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</si>
  <si>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</si>
  <si>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</si>
  <si>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</si>
  <si>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</si>
  <si>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</si>
  <si>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</si>
  <si>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</si>
  <si>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</si>
  <si>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</si>
  <si>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</si>
  <si>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</si>
  <si>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</si>
  <si>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</si>
  <si>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</si>
  <si>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</si>
  <si>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</si>
  <si>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</si>
  <si>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</si>
  <si>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</si>
  <si>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</si>
  <si>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</si>
  <si>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</si>
  <si>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</si>
  <si>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</si>
  <si>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</si>
  <si>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</si>
  <si>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</si>
  <si>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</si>
  <si>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</si>
  <si>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</si>
  <si>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</si>
  <si>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</si>
  <si>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</si>
  <si>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</si>
  <si>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</si>
  <si>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</si>
  <si>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</si>
  <si>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</si>
  <si>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</si>
  <si>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</si>
  <si>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</si>
  <si>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</si>
  <si>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</si>
  <si>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</si>
  <si>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</si>
  <si>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</si>
  <si>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</si>
  <si>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</si>
  <si>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</si>
  <si>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</si>
  <si>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</si>
  <si>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</si>
  <si>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</si>
  <si>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</si>
  <si>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</si>
  <si>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</si>
  <si>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</si>
  <si>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</si>
  <si>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</si>
  <si>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</si>
  <si>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</si>
  <si>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</si>
  <si>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</si>
  <si>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</si>
  <si>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</si>
  <si>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</si>
  <si>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</si>
  <si>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</si>
  <si>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</si>
  <si>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</si>
  <si>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</si>
  <si>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</si>
  <si>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</si>
  <si>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</si>
  <si>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</si>
  <si>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</si>
  <si>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</si>
  <si>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</si>
  <si>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</si>
  <si>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</si>
  <si>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</si>
  <si>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</si>
  <si>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</si>
  <si>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</si>
  <si>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</si>
  <si>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</si>
  <si>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</si>
  <si>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</si>
  <si>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</si>
  <si>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</si>
  <si>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</si>
  <si>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</si>
  <si>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</si>
  <si>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</si>
  <si>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</si>
  <si>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</si>
  <si>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</si>
  <si>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</si>
  <si>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</si>
  <si>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</si>
  <si>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</si>
  <si>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</si>
  <si>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</si>
  <si>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</si>
  <si>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</si>
  <si>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</si>
  <si>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</si>
  <si>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</si>
  <si>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</si>
  <si>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</si>
  <si>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</si>
  <si>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</si>
  <si>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</si>
  <si>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</si>
  <si>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</si>
  <si>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</si>
  <si>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</si>
  <si>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</si>
  <si>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</si>
  <si>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</si>
  <si>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</si>
  <si>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</si>
  <si>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</si>
  <si>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</si>
  <si>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</si>
  <si>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</si>
  <si>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</si>
  <si>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</si>
  <si>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</si>
  <si>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</si>
  <si>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</si>
  <si>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</si>
  <si>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</si>
  <si>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</si>
  <si>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</si>
  <si>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</si>
  <si>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</si>
  <si>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</si>
  <si>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</si>
  <si>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</si>
  <si>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</si>
  <si>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</si>
  <si>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</si>
  <si>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</si>
  <si>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</si>
  <si>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</si>
  <si>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</si>
  <si>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</si>
  <si>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</si>
  <si>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</si>
  <si>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</si>
  <si>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</si>
  <si>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</si>
  <si>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</si>
  <si>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</si>
  <si>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</si>
  <si>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</si>
  <si>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</si>
  <si>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</si>
  <si>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</si>
  <si>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</si>
  <si>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</si>
  <si>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</si>
  <si>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</si>
  <si>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</si>
  <si>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</si>
  <si>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</si>
  <si>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</si>
  <si>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</si>
  <si>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</si>
  <si>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</si>
  <si>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</si>
  <si>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</si>
  <si>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</si>
  <si>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</si>
  <si>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</si>
  <si>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</si>
  <si>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</si>
  <si>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</si>
  <si>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</si>
  <si>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</si>
  <si>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</si>
  <si>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</si>
  <si>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</si>
  <si>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</si>
  <si>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</si>
  <si>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</si>
  <si>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</si>
  <si>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</si>
  <si>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</si>
  <si>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</si>
  <si>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</si>
  <si>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</si>
  <si>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</si>
  <si>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</si>
  <si>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</si>
  <si>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</si>
  <si>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</si>
  <si>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</si>
  <si>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</si>
  <si>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</si>
  <si>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</si>
  <si>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</si>
  <si>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</si>
  <si>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</si>
  <si>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</si>
  <si>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</si>
  <si>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</si>
  <si>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</si>
  <si>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</si>
  <si>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</si>
  <si>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</si>
  <si>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</si>
  <si>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</si>
  <si>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</si>
  <si>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</si>
  <si>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</si>
  <si>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</si>
  <si>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</si>
  <si>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</si>
  <si>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</si>
  <si>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</si>
  <si>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</si>
  <si>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</si>
  <si>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</si>
  <si>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</si>
  <si>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</si>
  <si>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</si>
  <si>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</si>
  <si>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</si>
  <si>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</si>
  <si>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</si>
  <si>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</si>
  <si>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</si>
  <si>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</si>
  <si>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</si>
  <si>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</si>
  <si>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</si>
  <si>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</si>
  <si>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</si>
  <si>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</si>
  <si>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</si>
  <si>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</si>
  <si>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</si>
  <si>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</si>
  <si>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</si>
  <si>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</si>
  <si>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</si>
  <si>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</si>
  <si>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</si>
  <si>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</si>
  <si>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</si>
  <si>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</si>
  <si>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</si>
  <si>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</si>
  <si>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</si>
  <si>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</si>
  <si>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</si>
  <si>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</si>
  <si>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</si>
  <si>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</si>
  <si>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</si>
  <si>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</si>
  <si>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</si>
  <si>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</si>
  <si>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</si>
  <si>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</si>
  <si>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</si>
  <si>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</si>
  <si>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</si>
  <si>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</si>
  <si>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</si>
  <si>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</si>
  <si>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</si>
  <si>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</si>
  <si>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</si>
  <si>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</si>
  <si>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</si>
  <si>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</si>
  <si>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</si>
  <si>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</si>
  <si>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</si>
  <si>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</si>
  <si>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</si>
  <si>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</si>
  <si>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</si>
  <si>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</si>
  <si>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</si>
  <si>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</si>
  <si>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</si>
  <si>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</si>
  <si>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</si>
  <si>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</si>
  <si>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</si>
  <si>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</si>
  <si>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</si>
  <si>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</si>
  <si>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</si>
  <si>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</si>
  <si>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</si>
  <si>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</si>
  <si>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</si>
  <si>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</si>
  <si>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</si>
  <si>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</si>
  <si>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</si>
  <si>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</si>
  <si>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</si>
  <si>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</si>
  <si>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</si>
  <si>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</si>
  <si>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</si>
  <si>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</si>
  <si>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</si>
  <si>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</si>
  <si>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</si>
  <si>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</si>
  <si>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</si>
  <si>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</si>
  <si>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</si>
  <si>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</si>
  <si>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</si>
  <si>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</si>
  <si>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</si>
  <si>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</si>
  <si>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</si>
  <si>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</si>
  <si>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</si>
  <si>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</si>
  <si>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</si>
  <si>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</si>
  <si>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</si>
  <si>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</si>
  <si>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</si>
  <si>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</si>
  <si>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</si>
  <si>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</si>
  <si>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</si>
  <si>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</si>
  <si>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</si>
  <si>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</si>
  <si>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</si>
  <si>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</si>
  <si>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</si>
  <si>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</si>
  <si>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</si>
  <si>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</si>
  <si>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</si>
  <si>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</si>
  <si>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</si>
  <si>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</si>
  <si>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</si>
  <si>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</si>
  <si>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</si>
  <si>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</si>
  <si>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</si>
  <si>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</si>
  <si>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</si>
  <si>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</si>
  <si>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</si>
  <si>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</si>
  <si>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</si>
  <si>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</si>
  <si>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</si>
  <si>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</si>
  <si>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</si>
  <si>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</si>
  <si>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</si>
  <si>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</si>
  <si>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</si>
  <si>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</si>
  <si>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</si>
  <si>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</si>
  <si>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</si>
  <si>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</si>
  <si>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</si>
  <si>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</si>
  <si>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</si>
  <si>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</si>
  <si>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</si>
  <si>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</si>
  <si>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</si>
  <si>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</si>
  <si>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</si>
  <si>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</si>
  <si>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</si>
  <si>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</si>
  <si>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</si>
  <si>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</si>
  <si>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</si>
  <si>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</si>
  <si>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</si>
  <si>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</si>
  <si>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</si>
  <si>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</si>
  <si>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</si>
  <si>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</si>
  <si>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</si>
  <si>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</si>
  <si>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</si>
  <si>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</si>
  <si>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</si>
  <si>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</si>
  <si>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</si>
  <si>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</si>
  <si>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</si>
  <si>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</si>
  <si>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</si>
  <si>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</si>
  <si>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</si>
  <si>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</si>
  <si>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</si>
  <si>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</si>
  <si>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</si>
  <si>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</si>
  <si>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</si>
  <si>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</si>
  <si>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</si>
  <si>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</si>
  <si>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</si>
  <si>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</si>
  <si>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</si>
  <si>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</si>
  <si>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</si>
  <si>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</si>
  <si>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</si>
  <si>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</si>
  <si>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</si>
  <si>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</si>
  <si>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</si>
  <si>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</si>
  <si>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</si>
  <si>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</si>
  <si>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</si>
  <si>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</si>
  <si>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</si>
  <si>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</si>
  <si>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</si>
  <si>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</si>
  <si>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</si>
  <si>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</si>
  <si>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</si>
  <si>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</si>
  <si>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</si>
  <si>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</si>
  <si>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</si>
  <si>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</si>
  <si>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</si>
  <si>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</si>
  <si>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</si>
  <si>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</si>
  <si>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</si>
  <si>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</si>
  <si>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</si>
  <si>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</si>
  <si>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</si>
  <si>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</si>
  <si>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</si>
  <si>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</si>
  <si>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</si>
  <si>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</si>
  <si>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</si>
  <si>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</si>
  <si>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</si>
  <si>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</si>
  <si>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</si>
  <si>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</si>
  <si>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</si>
  <si>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</si>
  <si>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</si>
  <si>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</si>
  <si>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</si>
  <si>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</si>
  <si>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</si>
  <si>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</si>
  <si>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</si>
  <si>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</si>
  <si>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</si>
  <si>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</si>
  <si>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</si>
  <si>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</si>
  <si>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</si>
  <si>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</si>
  <si>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</si>
  <si>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</si>
  <si>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</si>
  <si>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</si>
  <si>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</si>
  <si>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</si>
  <si>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</si>
  <si>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</si>
  <si>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</si>
  <si>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</si>
  <si>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</si>
  <si>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</si>
  <si>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</si>
  <si>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</si>
  <si>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</si>
  <si>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</si>
  <si>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</si>
  <si>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</si>
  <si>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</si>
  <si>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</si>
  <si>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</si>
  <si>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</si>
  <si>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</si>
  <si>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</si>
  <si>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</si>
  <si>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</si>
  <si>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</si>
  <si>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</si>
  <si>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</si>
  <si>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</si>
  <si>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</si>
  <si>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</si>
  <si>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</si>
  <si>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</si>
  <si>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</si>
  <si>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</si>
  <si>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</si>
  <si>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</si>
  <si>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</si>
  <si>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</si>
  <si>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</si>
  <si>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</si>
  <si>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</si>
  <si>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</si>
  <si>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</si>
  <si>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</si>
  <si>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</si>
  <si>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</si>
  <si>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</si>
  <si>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</si>
  <si>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</si>
  <si>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</si>
  <si>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</si>
  <si>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</si>
  <si>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</si>
  <si>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</si>
  <si>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</si>
  <si>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</si>
  <si>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</si>
  <si>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</si>
  <si>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</si>
  <si>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</si>
  <si>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</si>
  <si>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</si>
  <si>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</si>
  <si>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</si>
  <si>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</si>
  <si>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</si>
  <si>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</si>
  <si>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</si>
  <si>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</si>
  <si>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</si>
  <si>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</si>
  <si>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</si>
  <si>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</si>
  <si>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</si>
  <si>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</si>
  <si>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</si>
  <si>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</si>
  <si>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</si>
  <si>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</si>
  <si>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</si>
  <si>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</si>
  <si>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</si>
  <si>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</si>
  <si>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</si>
  <si>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</si>
  <si>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</si>
  <si>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</si>
  <si>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</si>
  <si>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</si>
  <si>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</si>
  <si>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</si>
  <si>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</si>
  <si>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</si>
  <si>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</si>
  <si>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</si>
  <si>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</si>
  <si>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</si>
  <si>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</si>
  <si>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</si>
  <si>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</si>
  <si>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</si>
  <si>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</si>
  <si>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</si>
  <si>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</si>
  <si>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</si>
  <si>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</si>
  <si>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</si>
  <si>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</si>
  <si>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</si>
  <si>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</si>
  <si>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</si>
  <si>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</si>
  <si>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</si>
  <si>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</si>
  <si>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</si>
  <si>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</si>
  <si>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</si>
  <si>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</si>
  <si>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</si>
  <si>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</si>
  <si>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</si>
  <si>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</si>
  <si>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</si>
  <si>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</si>
  <si>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</si>
  <si>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</si>
  <si>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</si>
  <si>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</si>
  <si>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</si>
  <si>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</si>
  <si>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</si>
  <si>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</si>
  <si>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</si>
  <si>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</si>
  <si>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</si>
  <si>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</si>
  <si>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</si>
  <si>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</si>
  <si>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</si>
  <si>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</si>
  <si>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</si>
  <si>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</si>
  <si>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</si>
  <si>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</si>
  <si>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</si>
  <si>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</si>
  <si>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</si>
  <si>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</si>
  <si>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</si>
  <si>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</si>
  <si>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</si>
  <si>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</si>
  <si>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</si>
  <si>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</si>
  <si>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</si>
  <si>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</si>
  <si>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</si>
  <si>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</si>
  <si>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</si>
  <si>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</si>
  <si>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</si>
  <si>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</si>
  <si>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</si>
  <si>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</si>
  <si>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</si>
  <si>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</si>
  <si>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</si>
  <si>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</si>
  <si>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</si>
  <si>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</si>
  <si>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</si>
  <si>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</si>
  <si>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</si>
  <si>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</si>
  <si>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</si>
  <si>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</si>
  <si>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</si>
  <si>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</si>
  <si>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</si>
  <si>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</si>
  <si>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</si>
  <si>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</si>
  <si>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</si>
  <si>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</si>
  <si>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</si>
  <si>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</si>
  <si>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</si>
  <si>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</si>
  <si>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</si>
  <si>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</si>
  <si>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</si>
  <si>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</si>
  <si>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</si>
  <si>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</si>
  <si>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</si>
  <si>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</si>
  <si>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</si>
  <si>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</si>
  <si>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</si>
  <si>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</si>
  <si>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</si>
  <si>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</si>
  <si>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</si>
  <si>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</si>
  <si>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</si>
  <si>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</si>
  <si>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</si>
  <si>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</si>
  <si>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</si>
  <si>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</si>
  <si>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</si>
  <si>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</si>
  <si>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</si>
  <si>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</si>
  <si>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</si>
  <si>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</si>
  <si>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</si>
  <si>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</si>
  <si>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</si>
  <si>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</si>
  <si>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</si>
  <si>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</si>
  <si>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</si>
  <si>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</si>
  <si>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</si>
  <si>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</si>
  <si>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</si>
  <si>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</si>
  <si>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</si>
  <si>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</si>
  <si>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</si>
  <si>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</si>
  <si>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</si>
  <si>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</si>
  <si>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</si>
  <si>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</si>
  <si>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</si>
  <si>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</si>
  <si>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</si>
  <si>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</si>
  <si>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</si>
  <si>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</si>
  <si>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</si>
  <si>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</si>
  <si>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</si>
  <si>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</si>
  <si>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</si>
  <si>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</si>
  <si>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</si>
  <si>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</si>
  <si>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</si>
  <si>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</si>
  <si>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</si>
  <si>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</si>
  <si>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</si>
  <si>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</si>
  <si>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</si>
  <si>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</si>
  <si>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</si>
  <si>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</si>
  <si>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</si>
  <si>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</si>
  <si>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</si>
  <si>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</si>
  <si>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</si>
  <si>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</si>
  <si>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</si>
  <si>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</si>
  <si>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</si>
  <si>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</si>
  <si>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</si>
  <si>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</si>
  <si>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</si>
  <si>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</si>
  <si>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</si>
  <si>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</si>
  <si>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</si>
  <si>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</si>
  <si>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</si>
  <si>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</si>
  <si>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</si>
  <si>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</si>
  <si>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</si>
  <si>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</si>
  <si>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</si>
  <si>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</si>
  <si>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</si>
  <si>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</si>
  <si>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</si>
  <si>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</si>
  <si>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</si>
  <si>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</si>
  <si>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</si>
  <si>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</si>
  <si>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</si>
  <si>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</si>
  <si>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</si>
  <si>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</si>
  <si>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</si>
  <si>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</si>
  <si>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</si>
  <si>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</si>
  <si>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</si>
  <si>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</si>
  <si>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</si>
  <si>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</si>
  <si>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</si>
  <si>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</si>
  <si>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</si>
  <si>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</si>
  <si>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</si>
  <si>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</si>
  <si>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</si>
  <si>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</si>
  <si>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</si>
  <si>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</si>
  <si>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</si>
  <si>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</si>
  <si>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</si>
  <si>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</si>
  <si>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</si>
  <si>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</si>
  <si>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</si>
  <si>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</si>
  <si>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</si>
  <si>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</si>
  <si>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</si>
  <si>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</si>
  <si>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</si>
  <si>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</si>
  <si>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</si>
  <si>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</si>
  <si>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</si>
  <si>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</si>
  <si>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</si>
  <si>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</si>
  <si>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</si>
  <si>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</si>
  <si>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</si>
  <si>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</si>
  <si>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</si>
  <si>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</si>
  <si>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</si>
  <si>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</si>
  <si>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</si>
  <si>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</si>
  <si>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</si>
  <si>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</si>
  <si>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</si>
  <si>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</si>
  <si>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</si>
  <si>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</si>
  <si>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</si>
  <si>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</si>
  <si>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</si>
  <si>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</si>
  <si>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</si>
  <si>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</si>
  <si>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</si>
  <si>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</si>
  <si>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</si>
  <si>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</si>
  <si>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</si>
  <si>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</si>
  <si>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</si>
  <si>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</si>
  <si>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</si>
  <si>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</si>
  <si>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</si>
  <si>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</si>
  <si>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</si>
  <si>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</si>
  <si>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</si>
  <si>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</si>
  <si>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</si>
  <si>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</si>
  <si>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</si>
  <si>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</si>
  <si>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</si>
  <si>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</si>
  <si>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</si>
  <si>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</si>
  <si>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</si>
  <si>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</si>
  <si>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</si>
  <si>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</si>
  <si>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</si>
  <si>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</si>
  <si>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</si>
  <si>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</si>
  <si>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</si>
  <si>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</si>
  <si>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</si>
  <si>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</si>
  <si>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</si>
  <si>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</si>
  <si>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</si>
  <si>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</si>
  <si>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</si>
  <si>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</si>
  <si>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</si>
  <si>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</si>
  <si>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</si>
  <si>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</si>
  <si>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</si>
  <si>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</si>
  <si>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</si>
  <si>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</si>
  <si>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</si>
  <si>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</si>
  <si>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</si>
  <si>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</si>
  <si>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</si>
  <si>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</si>
  <si>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</si>
  <si>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</si>
  <si>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</si>
  <si>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</si>
  <si>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</si>
  <si>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</si>
  <si>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</si>
  <si>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</si>
  <si>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</si>
  <si>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</si>
  <si>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</si>
  <si>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</si>
  <si>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</si>
  <si>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</si>
  <si>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</si>
  <si>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</si>
  <si>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</si>
  <si>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</si>
  <si>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</si>
  <si>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</si>
  <si>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</si>
  <si>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</si>
  <si>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</si>
  <si>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</si>
  <si>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</si>
  <si>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</si>
  <si>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</si>
  <si>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</si>
  <si>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</si>
  <si>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</si>
  <si>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</si>
  <si>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</si>
  <si>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</si>
  <si>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</si>
  <si>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</si>
  <si>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</si>
  <si>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</si>
  <si>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</si>
  <si>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</si>
  <si>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</si>
  <si>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</si>
  <si>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</si>
  <si>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</si>
  <si>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</si>
  <si>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</si>
  <si>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</si>
  <si>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</si>
  <si>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</si>
  <si>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</si>
  <si>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</si>
  <si>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</si>
  <si>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</si>
  <si>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</si>
  <si>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</si>
  <si>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</si>
  <si>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</si>
  <si>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</si>
  <si>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</si>
  <si>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</si>
  <si>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</si>
  <si>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</si>
  <si>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</si>
  <si>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</si>
  <si>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</si>
  <si>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</si>
  <si>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</si>
  <si>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</si>
  <si>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</si>
  <si>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</si>
  <si>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</si>
  <si>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</si>
  <si>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</si>
  <si>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</si>
  <si>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</si>
  <si>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</si>
  <si>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</si>
  <si>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</si>
  <si>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</si>
  <si>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</si>
  <si>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</si>
  <si>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</si>
  <si>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</si>
  <si>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</si>
  <si>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</si>
  <si>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</si>
  <si>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</si>
  <si>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</si>
  <si>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</si>
  <si>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</si>
  <si>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</si>
  <si>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</si>
  <si>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</si>
  <si>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</si>
  <si>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</si>
  <si>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</si>
  <si>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</si>
  <si>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</si>
  <si>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</si>
  <si>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</si>
  <si>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</si>
  <si>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</si>
  <si>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</si>
  <si>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</si>
  <si>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</si>
  <si>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</si>
  <si>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</si>
  <si>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</si>
  <si>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</si>
  <si>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</si>
  <si>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</si>
  <si>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</si>
  <si>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</si>
  <si>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</si>
  <si>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</si>
  <si>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</si>
  <si>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</si>
  <si>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</si>
  <si>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</si>
  <si>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</si>
  <si>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</si>
  <si>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</si>
  <si>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</si>
  <si>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</si>
  <si>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</si>
  <si>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</si>
  <si>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</si>
  <si>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</si>
  <si>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</si>
  <si>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</si>
  <si>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</si>
  <si>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</si>
  <si>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</si>
  <si>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</si>
  <si>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</si>
  <si>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</si>
  <si>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</si>
  <si>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</si>
  <si>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</si>
  <si>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</si>
  <si>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</si>
  <si>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</si>
  <si>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</si>
  <si>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</si>
  <si>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</si>
  <si>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</si>
  <si>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</si>
  <si>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</si>
  <si>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</si>
  <si>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</si>
  <si>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</si>
  <si>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</si>
  <si>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</si>
  <si>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</si>
  <si>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</si>
  <si>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</si>
  <si>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</si>
  <si>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</si>
  <si>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</si>
  <si>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</si>
  <si>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</si>
  <si>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</si>
  <si>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</si>
  <si>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</si>
  <si>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</si>
  <si>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</si>
  <si>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</si>
  <si>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</si>
  <si>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</si>
  <si>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</si>
  <si>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</si>
  <si>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</si>
  <si>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</si>
  <si>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</si>
  <si>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</si>
  <si>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</si>
  <si>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</si>
  <si>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</si>
  <si>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</si>
  <si>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</si>
  <si>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</si>
  <si>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</si>
  <si>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</si>
  <si>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</si>
  <si>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</si>
  <si>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</si>
  <si>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</si>
  <si>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</si>
  <si>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</si>
  <si>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</si>
  <si>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</si>
  <si>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</si>
  <si>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</si>
  <si>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</si>
  <si>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</si>
  <si>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</si>
  <si>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</si>
  <si>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</si>
  <si>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</si>
  <si>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</si>
  <si>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</si>
  <si>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</si>
  <si>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</si>
  <si>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</si>
  <si>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</si>
  <si>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</si>
  <si>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</si>
  <si>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</si>
  <si>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</si>
  <si>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</si>
  <si>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</si>
  <si>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</si>
  <si>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</si>
  <si>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</si>
  <si>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</si>
  <si>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</si>
  <si>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</si>
  <si>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</si>
  <si>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</si>
  <si>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</si>
  <si>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</si>
  <si>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</si>
  <si>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</si>
  <si>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</si>
  <si>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</si>
  <si>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</si>
  <si>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</si>
  <si>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</si>
  <si>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</si>
  <si>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</si>
  <si>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</si>
  <si>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</si>
  <si>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</si>
  <si>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</si>
  <si>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</si>
  <si>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</si>
  <si>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</si>
  <si>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</si>
  <si>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</si>
  <si>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</si>
  <si>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</si>
  <si>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</si>
  <si>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</si>
  <si>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</si>
  <si>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</si>
  <si>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</si>
  <si>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</si>
  <si>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</si>
  <si>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</si>
  <si>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</si>
  <si>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</si>
  <si>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</si>
  <si>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</si>
  <si>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</si>
  <si>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</si>
  <si>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</si>
  <si>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</si>
  <si>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</si>
  <si>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</si>
  <si>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</si>
  <si>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</si>
  <si>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</si>
  <si>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</si>
  <si>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</si>
  <si>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</si>
  <si>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</si>
  <si>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</si>
  <si>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</si>
  <si>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</si>
  <si>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</si>
  <si>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</si>
  <si>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</si>
  <si>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</si>
  <si>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</si>
  <si>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</si>
  <si>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</si>
  <si>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</si>
  <si>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</si>
  <si>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</si>
  <si>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</si>
  <si>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</si>
  <si>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</si>
  <si>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</si>
  <si>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</si>
  <si>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</si>
  <si>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</si>
  <si>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</si>
  <si>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</si>
  <si>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</si>
  <si>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</si>
  <si>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</si>
  <si>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</si>
  <si>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</si>
  <si>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</si>
  <si>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</si>
  <si>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</si>
  <si>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</si>
  <si>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</si>
  <si>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</si>
  <si>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</si>
  <si>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</si>
  <si>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</si>
  <si>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</si>
  <si>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</si>
  <si>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</si>
  <si>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</si>
  <si>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</si>
  <si>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</si>
  <si>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</si>
  <si>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</si>
  <si>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</si>
  <si>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</si>
  <si>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</si>
  <si>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</si>
  <si>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</si>
  <si>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</si>
  <si>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</si>
  <si>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</si>
  <si>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</si>
  <si>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</si>
  <si>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</si>
  <si>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</si>
  <si>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</si>
  <si>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</si>
  <si>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</si>
  <si>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</si>
  <si>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</si>
  <si>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</si>
  <si>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</si>
  <si>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</si>
  <si>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</si>
  <si>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</si>
  <si>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</si>
  <si>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</si>
  <si>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</si>
  <si>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</si>
  <si>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</si>
  <si>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</si>
  <si>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</si>
  <si>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</si>
  <si>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</si>
  <si>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</si>
  <si>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</si>
  <si>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</si>
  <si>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</si>
  <si>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</si>
  <si>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</si>
  <si>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</si>
  <si>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</si>
  <si>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</si>
  <si>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</si>
  <si>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</si>
  <si>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</si>
  <si>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</si>
  <si>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</si>
  <si>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</si>
  <si>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</si>
  <si>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</si>
  <si>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</si>
  <si>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</si>
  <si>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</si>
  <si>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</si>
  <si>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</si>
  <si>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</si>
  <si>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</si>
  <si>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</si>
  <si>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</si>
  <si>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</si>
  <si>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</si>
  <si>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</si>
  <si>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</si>
  <si>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</si>
  <si>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</si>
  <si>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</si>
  <si>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</si>
  <si>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</si>
  <si>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</si>
  <si>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</si>
  <si>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</si>
  <si>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</si>
  <si>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</si>
  <si>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</si>
  <si>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</si>
  <si>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</si>
  <si>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</si>
  <si>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</si>
  <si>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</si>
  <si>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</si>
  <si>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</si>
  <si>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</si>
  <si>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</si>
  <si>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</si>
  <si>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</si>
  <si>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</si>
  <si>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</si>
  <si>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</si>
  <si>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</si>
  <si>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</si>
  <si>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</si>
  <si>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</si>
  <si>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</si>
  <si>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</si>
  <si>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</si>
  <si>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</si>
  <si>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</si>
  <si>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</si>
  <si>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</si>
  <si>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</si>
  <si>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</si>
  <si>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</si>
  <si>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</si>
  <si>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</si>
  <si>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</si>
  <si>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</si>
  <si>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</si>
  <si>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</si>
  <si>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</si>
  <si>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</si>
  <si>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</si>
  <si>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</si>
  <si>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</si>
  <si>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</si>
  <si>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</si>
  <si>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</si>
  <si>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</si>
  <si>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</si>
  <si>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</si>
  <si>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</si>
  <si>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</si>
  <si>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</si>
  <si>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</si>
  <si>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</si>
  <si>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</si>
  <si>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</si>
  <si>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</si>
  <si>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</si>
  <si>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</si>
  <si>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</si>
  <si>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</si>
  <si>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</si>
  <si>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</si>
  <si>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</si>
  <si>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</si>
  <si>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</si>
  <si>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</si>
  <si>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</si>
  <si>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</si>
  <si>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</si>
  <si>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</si>
  <si>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</si>
  <si>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</si>
  <si>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</si>
  <si>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</si>
  <si>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</si>
  <si>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</si>
  <si>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</si>
  <si>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</si>
  <si>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</si>
  <si>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</si>
  <si>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</si>
  <si>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</si>
  <si>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</si>
  <si>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</si>
  <si>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</si>
  <si>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</si>
  <si>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</si>
  <si>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</si>
  <si>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</si>
  <si>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</si>
  <si>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</si>
  <si>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</si>
  <si>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</si>
  <si>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</si>
  <si>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</si>
  <si>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</si>
  <si>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</si>
  <si>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</si>
  <si>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</si>
  <si>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</si>
  <si>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</si>
  <si>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</si>
  <si>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</si>
  <si>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</si>
  <si>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</si>
  <si>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</si>
  <si>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</si>
  <si>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</si>
  <si>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</si>
  <si>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</si>
  <si>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</si>
  <si>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</si>
  <si>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</si>
  <si>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</si>
  <si>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</si>
  <si>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</si>
  <si>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</si>
  <si>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</si>
  <si>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</si>
  <si>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</si>
  <si>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</si>
  <si>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</si>
  <si>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</si>
  <si>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</si>
  <si>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</si>
  <si>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</si>
  <si>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</si>
  <si>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</si>
  <si>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</si>
  <si>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</si>
  <si>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</si>
  <si>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</si>
  <si>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</si>
  <si>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</si>
  <si>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</si>
  <si>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</si>
  <si>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</si>
  <si>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</si>
  <si>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</si>
  <si>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</si>
  <si>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</si>
  <si>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</si>
  <si>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</si>
  <si>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</si>
  <si>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</si>
  <si>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</si>
  <si>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</si>
  <si>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</si>
  <si>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</si>
  <si>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</si>
  <si>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</si>
  <si>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</si>
  <si>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</si>
  <si>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</si>
  <si>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</si>
  <si>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</si>
  <si>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</si>
  <si>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</si>
  <si>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</si>
  <si>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</si>
  <si>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</si>
  <si>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</si>
  <si>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</si>
  <si>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</si>
  <si>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</si>
  <si>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</si>
  <si>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</si>
  <si>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</si>
  <si>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</si>
  <si>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</si>
  <si>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</si>
  <si>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</si>
  <si>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</si>
  <si>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</si>
  <si>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</si>
  <si>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</si>
  <si>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</si>
  <si>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</si>
  <si>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</si>
  <si>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</si>
  <si>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</si>
  <si>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</si>
  <si>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</si>
  <si>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</si>
  <si>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</si>
  <si>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</si>
  <si>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</si>
  <si>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</si>
  <si>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</si>
  <si>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</si>
  <si>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</si>
  <si>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</si>
  <si>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</si>
  <si>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</si>
  <si>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</si>
  <si>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</si>
  <si>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</si>
  <si>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</si>
  <si>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</si>
  <si>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</si>
  <si>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</si>
  <si>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</si>
  <si>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</si>
  <si>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</si>
  <si>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</si>
  <si>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</si>
  <si>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</si>
  <si>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</si>
  <si>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</si>
  <si>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</si>
  <si>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</si>
  <si>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</si>
  <si>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</si>
  <si>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</si>
  <si>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</si>
  <si>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</si>
  <si>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</si>
  <si>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</si>
  <si>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</si>
  <si>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</si>
  <si>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</si>
  <si>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</si>
  <si>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</si>
  <si>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</si>
  <si>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</si>
  <si>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</si>
  <si>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</si>
  <si>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</si>
  <si>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</si>
  <si>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</si>
  <si>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</si>
  <si>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</si>
  <si>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</si>
  <si>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</si>
  <si>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</si>
  <si>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</si>
  <si>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</si>
  <si>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</si>
  <si>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</si>
  <si>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</si>
  <si>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</si>
  <si>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</si>
  <si>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</si>
  <si>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</si>
  <si>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</si>
  <si>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</si>
  <si>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</si>
  <si>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</si>
  <si>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</si>
  <si>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</si>
  <si>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</si>
  <si>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</si>
  <si>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</si>
  <si>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</si>
  <si>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</si>
  <si>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</si>
  <si>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</si>
  <si>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</si>
  <si>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</si>
  <si>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</si>
  <si>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</si>
  <si>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</si>
  <si>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</si>
  <si>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</si>
  <si>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</si>
  <si>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</si>
  <si>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</si>
  <si>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</si>
  <si>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</si>
  <si>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</si>
  <si>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</si>
  <si>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</si>
  <si>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</si>
  <si>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</si>
  <si>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</si>
  <si>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</si>
  <si>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</si>
  <si>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</si>
  <si>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</si>
  <si>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</si>
  <si>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</si>
  <si>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</si>
  <si>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</si>
  <si>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</si>
  <si>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</si>
  <si>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</si>
  <si>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</si>
  <si>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</si>
  <si>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</si>
  <si>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</si>
  <si>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</si>
  <si>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</si>
  <si>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</si>
  <si>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</si>
  <si>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</si>
  <si>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</si>
  <si>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</si>
  <si>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</si>
  <si>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</si>
  <si>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</si>
  <si>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</si>
  <si>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</si>
  <si>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</si>
  <si>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</si>
  <si>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</si>
  <si>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</si>
  <si>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</si>
  <si>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</si>
  <si>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</si>
  <si>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</si>
  <si>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</si>
  <si>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</si>
  <si>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</si>
  <si>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</si>
  <si>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</si>
  <si>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</si>
  <si>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</si>
  <si>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</si>
  <si>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</si>
  <si>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</si>
  <si>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</si>
  <si>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</si>
  <si>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</si>
  <si>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</si>
  <si>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</si>
  <si>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</si>
  <si>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</si>
  <si>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</si>
  <si>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</si>
  <si>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</si>
  <si>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</si>
  <si>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</si>
  <si>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</si>
  <si>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</si>
  <si>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</si>
  <si>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</si>
  <si>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</si>
  <si>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</si>
  <si>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</si>
  <si>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</si>
  <si>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</si>
  <si>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</si>
  <si>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</si>
  <si>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</si>
  <si>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</si>
  <si>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</si>
  <si>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</si>
  <si>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</si>
  <si>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</si>
  <si>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</si>
  <si>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</si>
  <si>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</si>
  <si>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</si>
  <si>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</si>
  <si>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</si>
  <si>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</si>
  <si>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</si>
  <si>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</si>
  <si>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</si>
  <si>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</si>
  <si>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</si>
  <si>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</si>
  <si>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</si>
  <si>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</si>
  <si>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</si>
  <si>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</si>
  <si>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</si>
  <si>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</si>
  <si>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</si>
  <si>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</si>
  <si>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</si>
  <si>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</si>
  <si>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</si>
  <si>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</si>
  <si>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</si>
  <si>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</si>
  <si>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</si>
  <si>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</si>
  <si>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</si>
  <si>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</si>
  <si>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</si>
  <si>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</si>
  <si>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</si>
  <si>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</si>
  <si>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</si>
  <si>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</si>
  <si>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</si>
  <si>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</si>
  <si>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</si>
  <si>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</si>
  <si>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</si>
  <si>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</si>
  <si>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</si>
  <si>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</si>
  <si>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</si>
  <si>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</si>
  <si>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</si>
  <si>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</si>
  <si>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</si>
  <si>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</si>
  <si>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</si>
  <si>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</si>
  <si>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</si>
  <si>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</si>
  <si>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</si>
  <si>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</si>
  <si>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</si>
  <si>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</si>
  <si>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</si>
  <si>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</si>
  <si>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</si>
  <si>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</si>
  <si>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</si>
  <si>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</si>
  <si>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</si>
  <si>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</si>
  <si>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</si>
  <si>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</si>
  <si>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</si>
  <si>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</si>
  <si>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</si>
  <si>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</si>
  <si>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</si>
  <si>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</si>
  <si>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</si>
  <si>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</si>
  <si>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</si>
  <si>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</si>
  <si>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</si>
  <si>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</si>
  <si>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</si>
  <si>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</si>
  <si>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</si>
  <si>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</si>
  <si>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</si>
  <si>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</si>
  <si>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</si>
  <si>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</si>
  <si>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</si>
  <si>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</si>
  <si>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</si>
  <si>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</si>
  <si>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</si>
  <si>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</si>
  <si>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</si>
  <si>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</si>
  <si>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</si>
  <si>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</si>
  <si>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</si>
  <si>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</si>
  <si>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</si>
  <si>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</si>
  <si>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</si>
  <si>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</si>
  <si>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</si>
  <si>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</si>
  <si>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</si>
  <si>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</si>
  <si>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</si>
  <si>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</si>
  <si>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</si>
  <si>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</si>
  <si>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</si>
  <si>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</si>
  <si>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</si>
  <si>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</si>
  <si>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</si>
  <si>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</si>
  <si>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</si>
  <si>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</si>
  <si>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</si>
  <si>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</si>
  <si>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</si>
  <si>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</si>
  <si>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</si>
  <si>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</si>
  <si>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</si>
  <si>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</si>
  <si>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</si>
  <si>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</si>
  <si>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</si>
  <si>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</si>
  <si>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</si>
  <si>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</si>
  <si>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</si>
  <si>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</si>
  <si>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</si>
  <si>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</si>
  <si>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</si>
  <si>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</si>
  <si>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</si>
  <si>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</si>
  <si>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</si>
  <si>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</si>
  <si>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</si>
  <si>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</si>
  <si>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</si>
  <si>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</si>
  <si>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</si>
  <si>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</si>
  <si>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</si>
  <si>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</si>
  <si>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</si>
  <si>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</si>
  <si>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</si>
  <si>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</si>
  <si>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</si>
  <si>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</si>
  <si>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</si>
  <si>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</si>
  <si>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</si>
  <si>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</si>
  <si>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</si>
  <si>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</si>
  <si>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</si>
  <si>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</si>
  <si>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</si>
  <si>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</si>
  <si>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</si>
  <si>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</si>
  <si>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</si>
  <si>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</si>
  <si>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</si>
  <si>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</si>
  <si>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</si>
  <si>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</si>
  <si>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</si>
  <si>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</si>
  <si>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</si>
  <si>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</si>
  <si>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</si>
  <si>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</si>
  <si>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</si>
  <si>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</si>
  <si>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</si>
  <si>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</si>
  <si>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</si>
  <si>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</si>
  <si>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</si>
  <si>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</si>
  <si>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</si>
  <si>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</si>
  <si>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</si>
  <si>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</si>
  <si>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</si>
  <si>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</si>
  <si>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</si>
  <si>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</si>
  <si>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</si>
  <si>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</si>
  <si>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</si>
  <si>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</si>
  <si>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</si>
  <si>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</si>
  <si>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</si>
  <si>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</si>
  <si>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</si>
  <si>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</si>
  <si>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</si>
  <si>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</si>
  <si>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</si>
  <si>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</si>
  <si>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</si>
  <si>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</si>
  <si>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</si>
  <si>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</si>
  <si>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</si>
  <si>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</si>
  <si>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</si>
  <si>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</si>
  <si>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</si>
  <si>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</si>
  <si>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</si>
  <si>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</si>
  <si>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</si>
  <si>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</si>
  <si>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</si>
  <si>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</si>
  <si>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</si>
  <si>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</si>
  <si>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</si>
  <si>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</si>
  <si>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</si>
  <si>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</si>
  <si>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</si>
  <si>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</si>
  <si>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</si>
  <si>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</si>
  <si>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</si>
  <si>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</si>
  <si>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</si>
  <si>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</si>
  <si>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</si>
  <si>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</si>
  <si>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</si>
  <si>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</si>
  <si>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</si>
  <si>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</si>
  <si>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</si>
  <si>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</si>
  <si>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</si>
  <si>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</si>
  <si>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</si>
  <si>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</si>
  <si>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</si>
  <si>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</si>
  <si>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</si>
  <si>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</si>
  <si>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</si>
  <si>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</si>
  <si>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</si>
  <si>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</si>
  <si>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</si>
  <si>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</si>
  <si>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</si>
  <si>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</si>
  <si>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</si>
  <si>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</si>
  <si>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</si>
  <si>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</si>
  <si>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</si>
  <si>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</si>
  <si>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</si>
  <si>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</si>
  <si>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</si>
  <si>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</si>
  <si>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</si>
  <si>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</si>
  <si>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</si>
  <si>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</si>
  <si>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</si>
  <si>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</si>
  <si>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</si>
  <si>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</si>
  <si>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</si>
  <si>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</si>
  <si>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</si>
  <si>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</si>
  <si>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</si>
  <si>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</si>
  <si>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</si>
  <si>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</si>
  <si>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</si>
  <si>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</si>
  <si>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</si>
  <si>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</si>
  <si>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</si>
  <si>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</si>
  <si>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</si>
  <si>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</si>
  <si>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</si>
  <si>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</si>
  <si>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</si>
  <si>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</si>
  <si>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</si>
  <si>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</si>
  <si>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</si>
  <si>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</si>
  <si>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</si>
  <si>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</si>
  <si>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</si>
  <si>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</si>
  <si>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</si>
  <si>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</si>
  <si>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</si>
  <si>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</si>
  <si>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</si>
  <si>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</si>
  <si>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</si>
  <si>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</si>
  <si>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</si>
  <si>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</si>
  <si>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</si>
  <si>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</si>
  <si>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</si>
  <si>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</si>
  <si>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</si>
  <si>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</si>
  <si>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</si>
  <si>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</si>
  <si>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</si>
  <si>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</si>
  <si>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</si>
  <si>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</si>
  <si>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</si>
  <si>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</si>
  <si>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</si>
  <si>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</si>
  <si>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</si>
  <si>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</si>
  <si>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</si>
  <si>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</si>
  <si>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</si>
  <si>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</si>
  <si>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</si>
  <si>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</si>
  <si>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</si>
  <si>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</si>
  <si>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</si>
  <si>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</si>
  <si>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</si>
  <si>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</si>
  <si>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</si>
  <si>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</si>
  <si>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</si>
  <si>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</si>
  <si>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</si>
  <si>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</si>
  <si>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</si>
  <si>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</si>
  <si>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</si>
  <si>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</si>
  <si>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</si>
  <si>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</si>
  <si>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</si>
  <si>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</si>
  <si>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</si>
  <si>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</si>
  <si>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</si>
  <si>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</si>
  <si>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</si>
  <si>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</si>
  <si>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</si>
  <si>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</si>
  <si>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</si>
  <si>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</si>
  <si>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</si>
  <si>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</si>
  <si>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</si>
  <si>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</si>
  <si>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</si>
  <si>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</si>
  <si>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</si>
  <si>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</si>
  <si>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</si>
  <si>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</si>
  <si>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</si>
  <si>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</si>
  <si>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</si>
  <si>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</si>
  <si>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</si>
  <si>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</si>
  <si>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</si>
  <si>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</si>
  <si>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</si>
  <si>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</si>
  <si>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</si>
  <si>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</si>
  <si>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</si>
  <si>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</si>
  <si>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</si>
  <si>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</si>
  <si>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</si>
  <si>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</si>
  <si>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</si>
  <si>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</si>
  <si>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</si>
  <si>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</si>
  <si>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</si>
  <si>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</si>
  <si>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</si>
  <si>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</si>
  <si>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</si>
  <si>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</si>
  <si>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</si>
  <si>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</si>
  <si>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</si>
  <si>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</si>
  <si>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</si>
  <si>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</si>
  <si>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</si>
  <si>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</si>
  <si>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</si>
  <si>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</si>
  <si>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</si>
  <si>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</si>
  <si>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</si>
  <si>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</si>
  <si>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</si>
  <si>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</si>
  <si>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</si>
  <si>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</si>
  <si>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</si>
  <si>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</si>
  <si>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</si>
  <si>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</si>
  <si>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</si>
  <si>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</si>
  <si>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</si>
  <si>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</si>
  <si>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</si>
  <si>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</si>
  <si>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</si>
  <si>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</si>
  <si>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</si>
  <si>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</si>
  <si>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</si>
  <si>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</si>
  <si>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</si>
  <si>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</si>
  <si>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</si>
  <si>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</si>
  <si>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</si>
  <si>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</si>
  <si>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</si>
  <si>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</si>
  <si>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</si>
  <si>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</si>
  <si>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</si>
  <si>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</si>
  <si>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</si>
  <si>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</si>
  <si>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</si>
  <si>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</si>
  <si>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</si>
  <si>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</si>
  <si>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</si>
  <si>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</si>
  <si>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</si>
  <si>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</si>
  <si>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</si>
  <si>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</si>
  <si>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</si>
  <si>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</si>
  <si>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</si>
  <si>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</si>
  <si>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</si>
  <si>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</si>
  <si>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</si>
  <si>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</si>
  <si>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</si>
  <si>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</si>
  <si>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</si>
  <si>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</si>
  <si>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</si>
  <si>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</si>
  <si>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</si>
  <si>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</si>
  <si>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</si>
  <si>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</si>
  <si>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</si>
  <si>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</si>
  <si>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</si>
  <si>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</si>
  <si>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</si>
  <si>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</si>
  <si>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</si>
  <si>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</si>
  <si>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</si>
  <si>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</si>
  <si>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</si>
  <si>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</si>
  <si>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</si>
  <si>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</si>
  <si>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</si>
  <si>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</si>
  <si>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</si>
  <si>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</si>
  <si>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</si>
  <si>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</si>
  <si>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</si>
  <si>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</si>
  <si>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</si>
  <si>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</si>
  <si>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</si>
  <si>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</si>
  <si>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</si>
  <si>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</si>
  <si>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</si>
  <si>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</si>
  <si>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</si>
  <si>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</si>
  <si>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</si>
  <si>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</si>
  <si>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</si>
  <si>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</si>
  <si>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</si>
  <si>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</si>
  <si>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</si>
  <si>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</si>
  <si>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</si>
  <si>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</si>
  <si>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</si>
  <si>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</si>
  <si>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</si>
  <si>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</si>
  <si>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</si>
  <si>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</si>
  <si>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</si>
  <si>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</si>
  <si>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</si>
  <si>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</si>
  <si>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</si>
  <si>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</si>
  <si>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</si>
  <si>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</si>
  <si>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</si>
  <si>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</si>
  <si>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</si>
  <si>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</si>
  <si>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</si>
  <si>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</si>
  <si>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</si>
  <si>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</si>
  <si>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</si>
  <si>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</si>
  <si>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</si>
  <si>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</si>
  <si>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</si>
  <si>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</si>
  <si>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</si>
  <si>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</si>
  <si>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</si>
  <si>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</si>
  <si>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</si>
  <si>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</si>
  <si>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</si>
  <si>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</si>
  <si>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</si>
  <si>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</si>
  <si>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</si>
  <si>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</si>
  <si>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</si>
  <si>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</si>
  <si>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</si>
  <si>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</si>
  <si>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</si>
  <si>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</si>
  <si>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</si>
  <si>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</si>
  <si>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</si>
  <si>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</si>
  <si>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</si>
  <si>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</si>
  <si>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</si>
  <si>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</si>
  <si>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</si>
  <si>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</si>
  <si>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</si>
  <si>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</si>
  <si>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</si>
  <si>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</si>
  <si>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</si>
  <si>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</si>
  <si>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</si>
  <si>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</si>
  <si>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</si>
  <si>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</si>
  <si>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</si>
  <si>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</si>
  <si>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</si>
  <si>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</si>
  <si>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</si>
  <si>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</si>
  <si>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</si>
  <si>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</si>
  <si>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</si>
  <si>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</si>
  <si>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</si>
  <si>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</si>
  <si>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</si>
  <si>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</si>
  <si>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</si>
  <si>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</si>
  <si>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</si>
  <si>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</si>
  <si>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</si>
  <si>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</si>
  <si>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</si>
  <si>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</si>
  <si>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</si>
  <si>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</si>
  <si>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</si>
  <si>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</si>
  <si>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</si>
  <si>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</si>
  <si>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</si>
  <si>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</si>
  <si>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</si>
  <si>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</si>
  <si>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</si>
  <si>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</si>
  <si>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</si>
  <si>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</si>
  <si>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</si>
  <si>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</si>
  <si>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</si>
  <si>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</si>
  <si>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</si>
  <si>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</si>
  <si>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</si>
  <si>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</si>
  <si>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</si>
  <si>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</si>
  <si>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</si>
  <si>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</si>
  <si>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</si>
  <si>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</si>
  <si>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</si>
  <si>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</si>
  <si>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</si>
  <si>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</si>
  <si>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</si>
  <si>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</si>
  <si>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</si>
  <si>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</si>
  <si>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</si>
  <si>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</si>
  <si>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</si>
  <si>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</si>
  <si>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</si>
  <si>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</si>
  <si>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</si>
  <si>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</si>
  <si>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</si>
  <si>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</si>
  <si>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</si>
  <si>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</si>
  <si>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</si>
  <si>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</si>
  <si>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</si>
  <si>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</si>
  <si>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</si>
  <si>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</si>
  <si>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</si>
  <si>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</si>
  <si>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</si>
  <si>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</si>
  <si>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</si>
  <si>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</si>
  <si>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</si>
  <si>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</si>
  <si>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</si>
  <si>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</si>
  <si>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</si>
  <si>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</si>
  <si>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</si>
  <si>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</si>
  <si>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</si>
  <si>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</si>
  <si>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</si>
  <si>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</si>
  <si>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</si>
  <si>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</si>
  <si>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</si>
  <si>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</si>
  <si>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</si>
  <si>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</si>
  <si>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</si>
  <si>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</si>
  <si>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</si>
  <si>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</si>
  <si>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</si>
  <si>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</si>
  <si>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</si>
  <si>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</si>
  <si>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</si>
  <si>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</si>
  <si>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</si>
  <si>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</si>
  <si>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</si>
  <si>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</si>
  <si>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</si>
  <si>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</si>
  <si>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</si>
  <si>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</si>
  <si>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</si>
  <si>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</si>
  <si>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</si>
  <si>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</si>
  <si>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</si>
  <si>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</si>
  <si>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</si>
  <si>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</si>
  <si>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</si>
  <si>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</si>
  <si>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</si>
  <si>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</si>
  <si>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</si>
  <si>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</si>
  <si>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</si>
  <si>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</si>
  <si>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</si>
  <si>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</si>
  <si>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</si>
  <si>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</si>
  <si>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</si>
  <si>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</si>
  <si>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</si>
  <si>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</si>
  <si>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</si>
  <si>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</si>
  <si>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</si>
  <si>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</si>
  <si>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</si>
  <si>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</si>
  <si>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</si>
  <si>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</si>
  <si>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</si>
  <si>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</si>
  <si>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</si>
  <si>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</si>
  <si>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</si>
  <si>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</si>
  <si>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</si>
  <si>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</si>
  <si>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</si>
  <si>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</si>
  <si>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</si>
  <si>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</si>
  <si>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</si>
  <si>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</si>
  <si>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</si>
  <si>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</si>
  <si>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</si>
  <si>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</si>
  <si>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</si>
  <si>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</si>
  <si>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</si>
  <si>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</si>
  <si>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</si>
  <si>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</si>
  <si>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</si>
  <si>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</si>
  <si>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</si>
  <si>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</si>
  <si>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</si>
  <si>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</si>
  <si>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</si>
  <si>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</si>
  <si>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</si>
  <si>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</si>
  <si>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</si>
  <si>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</si>
  <si>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</si>
  <si>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</si>
  <si>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</si>
  <si>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</si>
  <si>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</si>
  <si>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</si>
  <si>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</si>
  <si>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</si>
  <si>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</si>
  <si>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</si>
  <si>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</si>
  <si>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</si>
  <si>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</si>
  <si>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</si>
  <si>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</si>
  <si>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</si>
  <si>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</si>
  <si>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</si>
  <si>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</si>
  <si>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</si>
  <si>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</si>
  <si>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</si>
  <si>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</si>
  <si>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</si>
  <si>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</si>
  <si>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</si>
  <si>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</si>
  <si>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</si>
  <si>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</si>
  <si>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</si>
  <si>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</si>
  <si>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</si>
  <si>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</si>
  <si>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</si>
  <si>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</si>
  <si>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</si>
  <si>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</si>
  <si>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</si>
  <si>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</si>
  <si>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</si>
  <si>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</si>
  <si>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</si>
  <si>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</si>
  <si>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</si>
  <si>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</si>
  <si>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</si>
  <si>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</si>
  <si>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</si>
  <si>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</si>
  <si>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</si>
  <si>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</si>
  <si>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</si>
  <si>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</si>
  <si>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</si>
  <si>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</si>
  <si>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</si>
  <si>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</si>
  <si>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</si>
  <si>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</si>
  <si>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</si>
  <si>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</si>
  <si>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</si>
  <si>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</si>
  <si>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</si>
  <si>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</si>
  <si>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</si>
  <si>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</si>
  <si>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</si>
  <si>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</si>
  <si>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</si>
  <si>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</si>
  <si>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</si>
  <si>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</si>
  <si>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</si>
  <si>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</si>
  <si>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</si>
  <si>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</si>
  <si>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</si>
  <si>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</si>
  <si>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</si>
  <si>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</si>
  <si>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</si>
  <si>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</si>
  <si>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</si>
  <si>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</si>
  <si>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</si>
  <si>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</si>
  <si>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</si>
  <si>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</si>
  <si>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</si>
  <si>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</si>
  <si>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</si>
  <si>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</si>
  <si>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</si>
  <si>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</si>
  <si>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</si>
  <si>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</si>
  <si>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</si>
  <si>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</si>
  <si>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</si>
  <si>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</si>
  <si>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</si>
  <si>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</si>
  <si>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</si>
  <si>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</si>
  <si>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</si>
  <si>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</si>
  <si>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</si>
  <si>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</si>
  <si>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</si>
  <si>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</si>
  <si>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</si>
  <si>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</si>
  <si>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</si>
  <si>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</si>
  <si>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</si>
  <si>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</si>
  <si>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</si>
  <si>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</si>
  <si>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</si>
  <si>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</si>
  <si>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</si>
  <si>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</si>
  <si>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</si>
  <si>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</si>
  <si>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</si>
  <si>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</si>
  <si>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</si>
  <si>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</si>
  <si>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</si>
  <si>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</si>
  <si>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</si>
  <si>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</si>
  <si>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</si>
  <si>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</si>
  <si>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</si>
  <si>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</si>
  <si>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</si>
  <si>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</si>
  <si>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</si>
  <si>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</si>
  <si>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</si>
  <si>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</si>
  <si>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</si>
  <si>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</si>
  <si>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</si>
  <si>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</si>
  <si>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</si>
  <si>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</si>
  <si>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</si>
  <si>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</si>
  <si>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</si>
  <si>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</si>
  <si>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</si>
  <si>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</si>
  <si>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</si>
  <si>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</si>
  <si>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</si>
  <si>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</si>
  <si>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</si>
  <si>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</si>
  <si>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</si>
  <si>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</si>
  <si>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</si>
  <si>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</si>
  <si>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</si>
  <si>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</si>
  <si>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</si>
  <si>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</si>
  <si>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</si>
  <si>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</si>
  <si>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</si>
  <si>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</si>
  <si>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</si>
  <si>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</si>
  <si>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</si>
  <si>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</si>
  <si>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</si>
  <si>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</si>
  <si>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</si>
  <si>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</si>
  <si>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</si>
  <si>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</si>
  <si>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</si>
  <si>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</si>
  <si>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</si>
  <si>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</si>
  <si>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</si>
  <si>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</si>
  <si>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</si>
  <si>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</si>
  <si>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</si>
  <si>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</si>
  <si>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</si>
  <si>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</si>
  <si>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</si>
  <si>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</si>
  <si>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</si>
  <si>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</si>
  <si>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</si>
  <si>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</si>
  <si>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</si>
  <si>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</si>
  <si>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</si>
  <si>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</si>
  <si>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</si>
  <si>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</si>
  <si>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</si>
  <si>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</si>
  <si>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</si>
  <si>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</si>
  <si>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</si>
  <si>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</si>
  <si>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</si>
  <si>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</si>
  <si>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</si>
  <si>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</si>
  <si>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</si>
  <si>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</si>
  <si>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</si>
  <si>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</si>
  <si>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</si>
  <si>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</si>
  <si>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</si>
  <si>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</si>
  <si>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</si>
  <si>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</si>
  <si>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</si>
  <si>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</si>
  <si>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</si>
  <si>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</si>
  <si>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</si>
  <si>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</si>
  <si>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</si>
  <si>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</si>
  <si>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</si>
  <si>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</si>
  <si>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</si>
  <si>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</si>
  <si>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</si>
  <si>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</si>
  <si>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</si>
  <si>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</si>
  <si>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</si>
  <si>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</si>
  <si>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</si>
  <si>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</si>
  <si>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</si>
  <si>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</si>
  <si>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</si>
  <si>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</si>
  <si>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</si>
  <si>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</si>
  <si>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</si>
  <si>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</si>
  <si>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</si>
  <si>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</si>
  <si>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</si>
  <si>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</si>
  <si>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</si>
  <si>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</si>
  <si>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</si>
  <si>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</si>
  <si>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</si>
  <si>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</si>
  <si>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</si>
  <si>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</si>
  <si>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</si>
  <si>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</si>
  <si>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</si>
  <si>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</si>
  <si>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</si>
  <si>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</si>
  <si>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</si>
  <si>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</si>
  <si>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</si>
  <si>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</si>
  <si>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</si>
  <si>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</si>
  <si>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</si>
  <si>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</si>
  <si>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</si>
  <si>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</si>
  <si>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</si>
  <si>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</si>
  <si>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</si>
  <si>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</si>
  <si>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</si>
  <si>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</si>
  <si>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</si>
  <si>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</si>
  <si>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</si>
  <si>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</si>
  <si>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</si>
  <si>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</si>
  <si>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</si>
  <si>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</si>
  <si>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</si>
  <si>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</si>
  <si>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</si>
  <si>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</si>
  <si>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</si>
  <si>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</si>
  <si>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</si>
  <si>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</si>
  <si>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</si>
  <si>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</si>
  <si>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</si>
  <si>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</si>
  <si>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</si>
  <si>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</si>
  <si>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</si>
  <si>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</si>
  <si>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</si>
  <si>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</si>
  <si>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</si>
  <si>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</si>
  <si>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</si>
  <si>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</si>
  <si>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</si>
  <si>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</si>
  <si>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</si>
  <si>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</si>
  <si>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</si>
  <si>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</si>
  <si>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</si>
  <si>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</si>
  <si>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</si>
  <si>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</si>
  <si>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</si>
  <si>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</si>
  <si>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</si>
  <si>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</si>
  <si>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</si>
  <si>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</si>
  <si>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</si>
  <si>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</si>
  <si>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</si>
  <si>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</si>
  <si>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</si>
  <si>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</si>
  <si>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</si>
  <si>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</si>
  <si>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</si>
  <si>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</si>
  <si>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</si>
  <si>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</si>
  <si>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</si>
  <si>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</si>
  <si>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</si>
  <si>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</si>
  <si>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</si>
  <si>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</si>
  <si>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</si>
  <si>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</si>
  <si>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</si>
  <si>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</si>
  <si>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</si>
  <si>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</si>
  <si>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</si>
  <si>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</si>
  <si>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</si>
  <si>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</si>
  <si>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</si>
  <si>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</si>
  <si>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</si>
  <si>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</si>
  <si>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</si>
  <si>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</si>
  <si>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</si>
  <si>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</si>
  <si>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</si>
  <si>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</si>
  <si>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</si>
  <si>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</si>
  <si>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</si>
  <si>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</si>
  <si>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</si>
  <si>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</si>
  <si>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</si>
  <si>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</si>
  <si>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</si>
  <si>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</si>
  <si>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</si>
  <si>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</si>
  <si>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</si>
  <si>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</si>
  <si>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</si>
  <si>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</si>
  <si>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</si>
  <si>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</si>
  <si>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</si>
  <si>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</si>
  <si>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</si>
  <si>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</si>
  <si>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</si>
  <si>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</si>
  <si>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</si>
  <si>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</si>
  <si>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</si>
  <si>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</si>
  <si>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</si>
  <si>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</si>
  <si>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</si>
  <si>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</si>
  <si>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</si>
  <si>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</si>
  <si>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</si>
  <si>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</si>
  <si>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</si>
  <si>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</si>
  <si>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</si>
  <si>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</si>
  <si>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</si>
  <si>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</si>
  <si>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</si>
  <si>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</si>
  <si>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</si>
  <si>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</si>
  <si>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</si>
  <si>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</si>
  <si>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</si>
  <si>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</si>
  <si>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</si>
  <si>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</si>
  <si>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</si>
  <si>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</si>
  <si>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</si>
  <si>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</si>
  <si>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</si>
  <si>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</si>
  <si>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</si>
  <si>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</si>
  <si>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</si>
  <si>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</si>
  <si>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</si>
  <si>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</si>
  <si>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</si>
  <si>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</si>
  <si>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</si>
  <si>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</si>
  <si>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</si>
  <si>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</si>
  <si>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</si>
  <si>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</si>
  <si>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</si>
  <si>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</si>
  <si>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</si>
  <si>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</si>
  <si>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</si>
  <si>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</si>
  <si>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</si>
  <si>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</si>
  <si>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</si>
  <si>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</si>
  <si>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</si>
  <si>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</si>
  <si>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</si>
  <si>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</si>
  <si>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</si>
  <si>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</si>
  <si>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</si>
  <si>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</si>
  <si>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</si>
  <si>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</si>
  <si>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</si>
  <si>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</si>
  <si>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</si>
  <si>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</si>
  <si>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</si>
  <si>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</si>
  <si>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</si>
  <si>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</si>
  <si>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</si>
  <si>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</si>
  <si>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</si>
  <si>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</si>
  <si>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</si>
  <si>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</si>
  <si>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</si>
  <si>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</si>
  <si>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</si>
  <si>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</si>
  <si>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</si>
  <si>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</si>
  <si>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</si>
  <si>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</si>
  <si>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</si>
  <si>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</si>
  <si>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</si>
  <si>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</si>
  <si>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</si>
  <si>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</si>
  <si>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</si>
  <si>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</si>
  <si>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</si>
  <si>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</si>
  <si>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</si>
  <si>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</si>
  <si>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</si>
  <si>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</si>
  <si>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</si>
  <si>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</si>
  <si>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</si>
  <si>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</si>
  <si>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</si>
  <si>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</si>
  <si>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</si>
  <si>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</si>
  <si>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</si>
  <si>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</si>
  <si>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</si>
  <si>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</si>
  <si>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</si>
  <si>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</si>
  <si>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</si>
  <si>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</si>
  <si>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</si>
  <si>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</si>
  <si>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</si>
  <si>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</si>
  <si>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</si>
  <si>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</si>
  <si>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</si>
  <si>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</si>
  <si>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</si>
  <si>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</si>
  <si>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</si>
  <si>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</si>
  <si>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</si>
  <si>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</si>
  <si>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</si>
  <si>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</si>
  <si>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</si>
  <si>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</si>
  <si>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</si>
  <si>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</si>
  <si>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</si>
  <si>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</si>
  <si>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</si>
  <si>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</si>
  <si>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</si>
  <si>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</si>
  <si>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</si>
  <si>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</si>
  <si>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</si>
  <si>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</si>
  <si>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</si>
  <si>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</si>
  <si>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</si>
  <si>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</si>
  <si>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</si>
  <si>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</si>
  <si>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</si>
  <si>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</si>
  <si>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</si>
  <si>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</si>
  <si>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</si>
  <si>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</si>
  <si>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</si>
  <si>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</si>
  <si>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</si>
  <si>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</si>
  <si>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</si>
  <si>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</si>
  <si>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</si>
  <si>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</si>
  <si>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</si>
  <si>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</si>
  <si>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</si>
  <si>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</si>
  <si>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</si>
  <si>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</si>
  <si>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</si>
  <si>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</si>
  <si>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</si>
  <si>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</si>
  <si>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</si>
  <si>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</si>
  <si>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</si>
  <si>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</si>
  <si>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</si>
  <si>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</si>
  <si>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</si>
  <si>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</si>
  <si>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</si>
  <si>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</si>
  <si>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</si>
  <si>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</si>
  <si>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</si>
  <si>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</si>
  <si>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</si>
  <si>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</si>
  <si>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</si>
  <si>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</si>
  <si>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</si>
  <si>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</si>
  <si>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</si>
  <si>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</si>
  <si>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</si>
  <si>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</si>
  <si>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</si>
  <si>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</si>
  <si>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</si>
  <si>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</si>
  <si>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</si>
  <si>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</si>
  <si>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</si>
  <si>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</si>
  <si>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</si>
  <si>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</si>
  <si>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</si>
  <si>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</si>
  <si>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</si>
  <si>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</si>
  <si>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</si>
  <si>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</si>
  <si>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</si>
  <si>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</si>
  <si>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</si>
  <si>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</si>
  <si>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</si>
  <si>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</si>
  <si>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</si>
  <si>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</si>
  <si>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</si>
  <si>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</si>
  <si>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</si>
  <si>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</si>
  <si>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</si>
  <si>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</si>
  <si>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</si>
  <si>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</si>
  <si>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</si>
  <si>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</si>
  <si>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</si>
  <si>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</si>
  <si>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</si>
  <si>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</si>
  <si>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</si>
  <si>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</si>
  <si>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</si>
  <si>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</si>
  <si>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</si>
  <si>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</si>
  <si>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</si>
  <si>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</si>
  <si>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</si>
  <si>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</si>
  <si>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</si>
  <si>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</si>
  <si>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</si>
  <si>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</si>
  <si>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</si>
  <si>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</si>
  <si>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</si>
  <si>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</si>
  <si>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</si>
  <si>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</si>
  <si>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</si>
  <si>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</si>
  <si>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</si>
  <si>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</si>
  <si>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</si>
  <si>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</si>
  <si>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</si>
  <si>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</si>
  <si>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</si>
  <si>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</si>
  <si>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</si>
  <si>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</si>
  <si>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</si>
  <si>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</si>
  <si>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</si>
  <si>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</si>
  <si>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</si>
  <si>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</si>
  <si>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</si>
  <si>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</si>
  <si>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</si>
  <si>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</si>
  <si>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</si>
  <si>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</si>
  <si>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</si>
  <si>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</si>
  <si>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</si>
  <si>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</si>
  <si>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</si>
  <si>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</si>
  <si>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</si>
  <si>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</si>
  <si>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</si>
  <si>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</si>
  <si>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</si>
  <si>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</si>
  <si>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</si>
  <si>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</si>
  <si>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</si>
  <si>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</si>
  <si>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</si>
  <si>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</si>
  <si>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</si>
  <si>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</si>
  <si>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</si>
  <si>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</si>
  <si>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</si>
  <si>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</si>
  <si>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</si>
  <si>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</si>
  <si>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</si>
  <si>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</si>
  <si>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</si>
  <si>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</si>
  <si>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</si>
  <si>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</si>
  <si>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</si>
  <si>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</si>
  <si>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</si>
  <si>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</si>
  <si>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</si>
  <si>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</si>
  <si>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</si>
  <si>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</si>
  <si>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</si>
  <si>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</si>
  <si>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</si>
  <si>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</si>
  <si>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</si>
  <si>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</si>
  <si>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</si>
  <si>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</si>
  <si>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</si>
  <si>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</si>
  <si>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</si>
  <si>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</si>
  <si>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</si>
  <si>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</si>
  <si>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</si>
  <si>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</si>
  <si>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</si>
  <si>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</si>
  <si>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</si>
  <si>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</si>
  <si>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</si>
  <si>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</si>
  <si>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</si>
  <si>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</si>
  <si>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</si>
  <si>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</si>
  <si>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</si>
  <si>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</si>
  <si>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</si>
  <si>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</si>
  <si>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</si>
  <si>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</si>
  <si>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</si>
  <si>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</si>
  <si>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</si>
  <si>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</si>
  <si>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</si>
  <si>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</si>
  <si>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</si>
  <si>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</si>
  <si>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</si>
  <si>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</si>
  <si>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</si>
  <si>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</si>
  <si>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</si>
  <si>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</si>
  <si>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</si>
  <si>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</si>
  <si>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</si>
  <si>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</si>
  <si>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</si>
  <si>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</si>
  <si>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</si>
  <si>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</si>
  <si>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</si>
  <si>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</si>
  <si>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</si>
  <si>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</si>
  <si>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</si>
  <si>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</si>
  <si>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</si>
  <si>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</si>
  <si>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</si>
  <si>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</si>
  <si>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</si>
  <si>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</si>
  <si>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</si>
  <si>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</si>
  <si>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</si>
  <si>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</si>
  <si>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</si>
  <si>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</si>
  <si>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</si>
  <si>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</si>
  <si>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</si>
  <si>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</si>
  <si>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</si>
  <si>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</si>
  <si>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</si>
  <si>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</si>
  <si>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</si>
  <si>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</si>
  <si>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</si>
  <si>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</si>
  <si>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</si>
  <si>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</si>
  <si>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</si>
  <si>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</si>
  <si>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</si>
  <si>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</si>
  <si>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</si>
  <si>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</si>
  <si>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</si>
  <si>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</si>
  <si>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</si>
  <si>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</si>
  <si>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</si>
  <si>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</si>
  <si>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</si>
  <si>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</si>
  <si>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</si>
  <si>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</si>
  <si>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</si>
  <si>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</si>
  <si>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</si>
  <si>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</si>
  <si>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</si>
  <si>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</si>
  <si>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</si>
  <si>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</si>
  <si>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</si>
  <si>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</si>
  <si>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</si>
  <si>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</si>
  <si>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</si>
  <si>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</si>
  <si>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</si>
  <si>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</si>
  <si>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</si>
  <si>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</si>
  <si>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</si>
  <si>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</si>
  <si>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</si>
  <si>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</si>
  <si>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</si>
  <si>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</si>
  <si>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</si>
  <si>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</si>
  <si>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</si>
  <si>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</si>
  <si>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</si>
  <si>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</si>
  <si>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</si>
  <si>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</si>
  <si>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</si>
  <si>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</si>
  <si>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</si>
  <si>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</si>
  <si>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</si>
  <si>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</si>
  <si>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</si>
  <si>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</si>
  <si>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</si>
  <si>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</si>
  <si>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</si>
  <si>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</si>
  <si>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</si>
  <si>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</si>
  <si>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</si>
  <si>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</si>
  <si>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</si>
  <si>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</si>
  <si>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</si>
  <si>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</si>
  <si>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</si>
  <si>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</si>
  <si>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</si>
  <si>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</si>
  <si>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</si>
  <si>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</si>
  <si>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</si>
  <si>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</si>
  <si>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</si>
  <si>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</si>
  <si>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</si>
  <si>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</si>
  <si>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</si>
  <si>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</si>
  <si>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</si>
  <si>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</si>
  <si>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</si>
  <si>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</si>
  <si>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</si>
  <si>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</si>
  <si>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</si>
  <si>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</si>
  <si>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</si>
  <si>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</si>
  <si>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</si>
  <si>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</si>
  <si>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</si>
  <si>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</si>
  <si>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</si>
  <si>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</si>
  <si>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</si>
  <si>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</si>
  <si>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</si>
  <si>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</si>
  <si>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</si>
  <si>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</si>
  <si>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</si>
  <si>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</si>
  <si>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</si>
  <si>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</si>
  <si>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</si>
  <si>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</si>
  <si>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</si>
  <si>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</si>
  <si>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</si>
  <si>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</si>
  <si>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</si>
  <si>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</si>
  <si>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</si>
  <si>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</si>
  <si>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</si>
  <si>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</si>
  <si>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</si>
  <si>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</si>
  <si>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</si>
  <si>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</si>
  <si>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</si>
  <si>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</si>
  <si>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</si>
  <si>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</si>
  <si>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</si>
  <si>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</si>
  <si>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</si>
  <si>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</si>
  <si>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</si>
  <si>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</si>
  <si>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</si>
  <si>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</si>
  <si>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</si>
  <si>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</si>
  <si>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</si>
  <si>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</si>
  <si>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</si>
  <si>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</si>
  <si>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</si>
  <si>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</si>
  <si>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</si>
  <si>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</si>
  <si>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</si>
  <si>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</si>
  <si>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</si>
  <si>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</si>
  <si>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</si>
  <si>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</si>
  <si>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</si>
  <si>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</si>
  <si>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</si>
  <si>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</si>
  <si>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</si>
  <si>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</si>
  <si>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</si>
  <si>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</si>
  <si>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</si>
  <si>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</si>
  <si>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</si>
  <si>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</si>
  <si>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</si>
  <si>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</si>
  <si>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</si>
  <si>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</si>
  <si>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</si>
  <si>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</si>
  <si>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</si>
  <si>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</si>
  <si>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</si>
  <si>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</si>
  <si>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</si>
  <si>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</si>
  <si>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</si>
  <si>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</si>
  <si>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</si>
  <si>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</si>
  <si>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</si>
  <si>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</si>
  <si>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</si>
  <si>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</si>
  <si>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</si>
  <si>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</si>
  <si>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</si>
  <si>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</si>
  <si>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</si>
  <si>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</si>
  <si>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</si>
  <si>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</si>
  <si>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</si>
  <si>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</si>
  <si>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</si>
  <si>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</si>
  <si>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</si>
  <si>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</si>
  <si>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</si>
  <si>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</si>
  <si>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</si>
  <si>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</si>
  <si>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</si>
  <si>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</si>
  <si>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</si>
  <si>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</si>
  <si>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</si>
  <si>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</si>
  <si>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</si>
  <si>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</si>
  <si>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</si>
  <si>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</si>
  <si>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</si>
  <si>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</si>
  <si>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</si>
  <si>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</si>
  <si>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</si>
  <si>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</si>
  <si>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</si>
  <si>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</si>
  <si>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</si>
  <si>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</si>
  <si>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</si>
  <si>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</si>
  <si>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</si>
  <si>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</si>
  <si>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</si>
  <si>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</si>
  <si>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</si>
  <si>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</si>
  <si>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</si>
  <si>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</si>
  <si>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</si>
  <si>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</si>
  <si>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</si>
  <si>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</si>
  <si>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</si>
  <si>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</si>
  <si>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</si>
  <si>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</si>
  <si>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</si>
  <si>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</si>
  <si>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</si>
  <si>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</si>
  <si>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</si>
  <si>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</si>
  <si>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</si>
  <si>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</si>
  <si>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</si>
  <si>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</si>
  <si>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</si>
  <si>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</si>
  <si>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</si>
  <si>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</si>
  <si>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</si>
  <si>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</si>
  <si>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</si>
  <si>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</si>
  <si>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</si>
  <si>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</si>
  <si>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</si>
  <si>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</si>
  <si>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</si>
  <si>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</si>
  <si>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</si>
  <si>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</si>
  <si>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</si>
  <si>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</si>
  <si>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</si>
  <si>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</si>
  <si>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</si>
  <si>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</si>
  <si>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</si>
  <si>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</si>
  <si>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</si>
  <si>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</si>
  <si>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</si>
  <si>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</si>
  <si>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</si>
  <si>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</si>
  <si>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</si>
  <si>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</si>
  <si>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</si>
  <si>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</si>
  <si>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</si>
  <si>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</si>
  <si>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</si>
  <si>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</si>
  <si>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</si>
  <si>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</si>
  <si>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</si>
  <si>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</si>
  <si>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</si>
  <si>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</si>
  <si>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</si>
  <si>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</si>
  <si>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</si>
  <si>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</si>
  <si>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</si>
  <si>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</si>
  <si>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</si>
  <si>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</si>
  <si>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</si>
  <si>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</si>
  <si>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</si>
  <si>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</si>
  <si>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</si>
  <si>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</si>
  <si>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</si>
  <si>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</si>
  <si>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</si>
  <si>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</si>
  <si>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</si>
  <si>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</si>
  <si>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</si>
  <si>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</si>
  <si>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</si>
  <si>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</si>
  <si>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</si>
  <si>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</si>
  <si>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</si>
  <si>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</si>
  <si>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</si>
  <si>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</si>
  <si>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</si>
  <si>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</si>
  <si>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</si>
  <si>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</si>
  <si>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</si>
  <si>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</si>
  <si>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</si>
  <si>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</si>
  <si>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</si>
  <si>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</si>
  <si>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</si>
  <si>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</si>
  <si>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</si>
  <si>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</si>
  <si>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</si>
  <si>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</si>
  <si>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</si>
  <si>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</si>
  <si>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</si>
  <si>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</si>
  <si>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</si>
  <si>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</si>
  <si>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</si>
  <si>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</si>
  <si>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</si>
  <si>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</si>
  <si>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</si>
  <si>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</si>
  <si>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</si>
  <si>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</si>
  <si>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</si>
  <si>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</si>
  <si>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</si>
  <si>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</si>
  <si>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</si>
  <si>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</si>
  <si>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</si>
  <si>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</si>
  <si>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</si>
  <si>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</si>
  <si>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</si>
  <si>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</si>
  <si>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</si>
  <si>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</si>
  <si>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</si>
  <si>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</si>
  <si>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</si>
  <si>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</si>
  <si>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</si>
  <si>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</si>
  <si>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</si>
  <si>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</si>
  <si>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</si>
  <si>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</si>
  <si>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</si>
  <si>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</si>
  <si>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</si>
  <si>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</si>
  <si>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</si>
  <si>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</si>
  <si>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</si>
  <si>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</si>
  <si>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</si>
  <si>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</si>
  <si>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</si>
  <si>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</si>
  <si>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</si>
  <si>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</si>
  <si>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</si>
  <si>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</si>
  <si>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</si>
  <si>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</si>
  <si>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</si>
  <si>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</si>
  <si>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</si>
  <si>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</si>
  <si>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</si>
  <si>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</si>
  <si>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</si>
  <si>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</si>
  <si>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</si>
  <si>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</si>
  <si>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</si>
  <si>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</si>
  <si>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</si>
  <si>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</si>
  <si>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</si>
  <si>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</si>
  <si>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</si>
  <si>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</si>
  <si>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</si>
  <si>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</si>
  <si>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</si>
  <si>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</si>
  <si>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</si>
  <si>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</si>
  <si>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</si>
  <si>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</si>
  <si>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</si>
  <si>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</si>
  <si>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</si>
  <si>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</si>
  <si>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</si>
  <si>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</si>
  <si>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</si>
  <si>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</si>
  <si>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</si>
  <si>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</si>
  <si>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</si>
  <si>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</si>
  <si>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</si>
  <si>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</si>
  <si>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</si>
  <si>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</si>
  <si>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</si>
  <si>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</si>
  <si>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</si>
  <si>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</si>
  <si>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</si>
  <si>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</si>
  <si>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</si>
  <si>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</si>
  <si>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</si>
  <si>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</si>
  <si>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</si>
  <si>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</si>
  <si>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</si>
  <si>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</si>
  <si>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</si>
  <si>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</si>
  <si>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</si>
  <si>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</si>
  <si>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</si>
  <si>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</si>
  <si>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</si>
  <si>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</si>
  <si>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</si>
  <si>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</si>
  <si>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</si>
  <si>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</si>
  <si>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</si>
  <si>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</si>
  <si>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</si>
  <si>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</si>
  <si>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</si>
  <si>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</si>
  <si>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</si>
  <si>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</si>
  <si>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</si>
  <si>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</si>
  <si>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</si>
  <si>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</si>
  <si>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</si>
  <si>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</si>
  <si>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</si>
  <si>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</si>
  <si>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</si>
  <si>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</si>
  <si>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</si>
  <si>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</si>
  <si>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</si>
  <si>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</si>
  <si>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</si>
  <si>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</si>
  <si>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</si>
  <si>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</si>
  <si>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</si>
  <si>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</si>
  <si>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</si>
  <si>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</si>
  <si>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</si>
  <si>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</si>
  <si>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</si>
  <si>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</si>
  <si>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</si>
  <si>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</si>
  <si>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</si>
  <si>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</si>
  <si>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</si>
  <si>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</si>
  <si>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</si>
  <si>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</si>
  <si>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</si>
  <si>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</si>
  <si>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</si>
  <si>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</si>
  <si>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</si>
  <si>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</si>
  <si>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</si>
  <si>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</si>
  <si>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</si>
  <si>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</si>
  <si>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</si>
  <si>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</si>
  <si>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</si>
  <si>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</si>
  <si>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</si>
  <si>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</si>
  <si>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</si>
  <si>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</si>
  <si>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</si>
  <si>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</si>
  <si>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</si>
  <si>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</si>
  <si>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</si>
  <si>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</si>
  <si>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</si>
  <si>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</si>
  <si>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</si>
  <si>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</si>
  <si>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</si>
  <si>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</si>
  <si>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</si>
  <si>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</si>
  <si>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</si>
  <si>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</si>
  <si>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</si>
  <si>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</si>
  <si>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</si>
  <si>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</si>
  <si>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</si>
  <si>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</si>
  <si>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</si>
  <si>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</si>
  <si>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</si>
  <si>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</si>
  <si>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</si>
  <si>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</si>
  <si>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</si>
  <si>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</si>
  <si>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</si>
  <si>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</si>
  <si>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</si>
  <si>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</si>
  <si>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</si>
  <si>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</si>
  <si>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</si>
  <si>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</si>
  <si>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</si>
  <si>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</si>
  <si>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</si>
  <si>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</si>
  <si>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</si>
  <si>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</si>
  <si>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</si>
  <si>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</si>
  <si>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</si>
  <si>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</si>
  <si>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</si>
  <si>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</si>
  <si>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</si>
  <si>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</si>
  <si>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</si>
  <si>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</si>
  <si>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</si>
  <si>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</si>
  <si>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</si>
  <si>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</si>
  <si>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</si>
  <si>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</si>
  <si>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</si>
  <si>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</si>
  <si>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</si>
  <si>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</si>
  <si>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</si>
  <si>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</si>
  <si>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</si>
  <si>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</si>
  <si>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</si>
  <si>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</si>
  <si>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</si>
  <si>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</si>
  <si>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</si>
  <si>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</si>
  <si>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</si>
  <si>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</si>
  <si>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</si>
  <si>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</si>
  <si>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</si>
  <si>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</si>
  <si>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</si>
  <si>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</si>
  <si>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</si>
  <si>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</si>
  <si>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</si>
  <si>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</si>
  <si>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</si>
  <si>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</si>
  <si>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</si>
  <si>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</si>
  <si>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</si>
  <si>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</si>
  <si>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</si>
  <si>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</si>
  <si>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</si>
  <si>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</si>
  <si>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</si>
  <si>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</si>
  <si>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</si>
  <si>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</si>
  <si>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</si>
  <si>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</si>
  <si>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</si>
  <si>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</si>
  <si>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</si>
  <si>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</si>
  <si>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</si>
  <si>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</si>
  <si>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</si>
  <si>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</si>
  <si>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</si>
  <si>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</si>
  <si>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</si>
  <si>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</si>
  <si>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</si>
  <si>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</si>
  <si>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</si>
  <si>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</si>
  <si>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</si>
  <si>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</si>
  <si>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</si>
  <si>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</si>
  <si>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</si>
  <si>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</si>
  <si>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</si>
  <si>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</si>
  <si>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</si>
  <si>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</si>
  <si>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</si>
  <si>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</si>
  <si>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</si>
  <si>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</si>
  <si>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</si>
  <si>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</si>
  <si>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</si>
  <si>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</si>
  <si>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</si>
  <si>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</si>
  <si>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</si>
  <si>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</si>
  <si>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</si>
  <si>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</si>
  <si>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</si>
  <si>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</si>
  <si>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</si>
  <si>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</si>
  <si>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</si>
  <si>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</si>
  <si>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</si>
  <si>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</si>
  <si>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</si>
  <si>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</si>
  <si>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</si>
  <si>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</si>
  <si>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</si>
  <si>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</si>
  <si>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</si>
  <si>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</si>
  <si>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</si>
  <si>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</si>
  <si>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</si>
  <si>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</si>
  <si>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</si>
  <si>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</si>
  <si>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</si>
  <si>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</si>
  <si>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</si>
  <si>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</si>
  <si>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</si>
  <si>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</si>
  <si>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</si>
  <si>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</si>
  <si>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</si>
  <si>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</si>
  <si>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</si>
  <si>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</si>
  <si>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</si>
  <si>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</si>
  <si>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</si>
  <si>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</si>
  <si>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</si>
  <si>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</si>
  <si>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</si>
  <si>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</si>
  <si>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</si>
  <si>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</si>
  <si>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</si>
  <si>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</si>
  <si>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</si>
  <si>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</si>
  <si>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</si>
  <si>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</si>
  <si>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</si>
  <si>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</si>
  <si>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</si>
  <si>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</si>
  <si>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</si>
  <si>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</si>
  <si>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</si>
  <si>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</si>
  <si>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</si>
  <si>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</si>
  <si>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</si>
  <si>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</si>
  <si>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</si>
  <si>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</si>
  <si>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</si>
  <si>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</si>
  <si>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</si>
  <si>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</si>
  <si>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</si>
  <si>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</si>
  <si>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</si>
  <si>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</si>
  <si>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</si>
  <si>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</si>
  <si>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</si>
  <si>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</si>
  <si>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</si>
  <si>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</si>
  <si>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</si>
  <si>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</si>
  <si>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</si>
  <si>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</si>
  <si>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</si>
  <si>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</si>
  <si>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</si>
  <si>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</si>
  <si>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</si>
  <si>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</si>
  <si>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</si>
  <si>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</si>
  <si>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</si>
  <si>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</si>
  <si>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</si>
  <si>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</si>
  <si>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</si>
  <si>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</si>
  <si>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</si>
  <si>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</si>
  <si>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</si>
  <si>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</si>
  <si>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</si>
  <si>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</si>
  <si>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</si>
  <si>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</si>
  <si>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</si>
  <si>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</si>
  <si>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</si>
  <si>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</si>
  <si>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</si>
  <si>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</si>
  <si>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</si>
  <si>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</si>
  <si>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</si>
  <si>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</si>
  <si>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</si>
  <si>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</si>
  <si>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</si>
  <si>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</si>
  <si>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</si>
  <si>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</si>
  <si>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</si>
  <si>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</si>
  <si>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</si>
  <si>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</si>
  <si>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</si>
  <si>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</si>
  <si>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</si>
  <si>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</si>
  <si>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</si>
  <si>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</si>
  <si>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</si>
  <si>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</si>
  <si>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</si>
  <si>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</si>
  <si>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</si>
  <si>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</si>
  <si>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</si>
  <si>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</si>
  <si>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</si>
  <si>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</si>
  <si>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</si>
  <si>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</si>
  <si>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</si>
  <si>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</si>
  <si>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</si>
  <si>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</si>
  <si>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</si>
  <si>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</si>
  <si>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</si>
  <si>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</si>
  <si>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</si>
  <si>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</si>
  <si>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</si>
  <si>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</si>
  <si>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</si>
  <si>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</si>
  <si>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</si>
  <si>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</si>
  <si>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</si>
  <si>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</si>
  <si>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</si>
  <si>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</si>
  <si>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</si>
  <si>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</si>
  <si>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</si>
  <si>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</si>
  <si>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</si>
  <si>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</si>
  <si>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</si>
  <si>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</si>
  <si>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</si>
  <si>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</si>
  <si>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</si>
  <si>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</si>
  <si>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</si>
  <si>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</si>
  <si>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</si>
  <si>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</si>
  <si>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</si>
  <si>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</si>
  <si>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</si>
  <si>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</si>
  <si>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</si>
  <si>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</si>
  <si>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</si>
  <si>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</si>
  <si>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</si>
  <si>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</si>
  <si>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</si>
  <si>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</si>
  <si>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</si>
  <si>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</si>
  <si>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</si>
  <si>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</si>
  <si>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</si>
  <si>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</si>
  <si>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</si>
  <si>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</si>
  <si>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</si>
  <si>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</si>
  <si>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</si>
  <si>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</si>
  <si>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</si>
  <si>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</si>
  <si>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</si>
  <si>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</si>
  <si>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</si>
  <si>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</si>
  <si>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</si>
  <si>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</si>
  <si>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</si>
  <si>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</si>
  <si>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</si>
  <si>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</si>
  <si>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</si>
  <si>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</si>
  <si>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</si>
  <si>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</si>
  <si>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</si>
  <si>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</si>
  <si>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</si>
  <si>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</si>
  <si>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</si>
  <si>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</si>
  <si>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</si>
  <si>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</si>
  <si>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</si>
  <si>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</si>
  <si>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</si>
  <si>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</si>
  <si>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</si>
  <si>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</si>
  <si>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</si>
  <si>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</si>
  <si>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</si>
  <si>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</si>
  <si>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</si>
  <si>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</si>
  <si>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</si>
  <si>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</si>
  <si>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</si>
  <si>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</si>
  <si>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</si>
  <si>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</si>
  <si>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</si>
  <si>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</si>
  <si>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</si>
  <si>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</si>
  <si>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</si>
  <si>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</si>
  <si>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</si>
  <si>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</si>
  <si>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</si>
  <si>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</si>
  <si>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</si>
  <si>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</si>
  <si>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</si>
  <si>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</si>
  <si>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</si>
  <si>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</si>
  <si>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</si>
  <si>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</si>
  <si>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</si>
  <si>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</si>
  <si>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</si>
  <si>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</si>
  <si>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</si>
  <si>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</si>
  <si>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</si>
  <si>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</si>
  <si>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</si>
  <si>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</si>
  <si>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</si>
  <si>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</si>
  <si>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</si>
  <si>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</si>
  <si>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</si>
  <si>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</si>
  <si>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</si>
  <si>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</si>
  <si>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</si>
  <si>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</si>
  <si>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</si>
  <si>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</si>
  <si>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</si>
  <si>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</si>
  <si>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</si>
  <si>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</si>
  <si>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</si>
  <si>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</si>
  <si>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</si>
  <si>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</si>
  <si>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</si>
  <si>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</si>
  <si>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</si>
  <si>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</si>
  <si>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</si>
  <si>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</si>
  <si>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</si>
  <si>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</si>
  <si>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</si>
  <si>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</si>
  <si>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</si>
  <si>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</si>
  <si>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</si>
  <si>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</si>
  <si>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</si>
  <si>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</si>
  <si>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</si>
  <si>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</si>
  <si>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</si>
  <si>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</si>
  <si>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</si>
  <si>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</si>
  <si>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</si>
  <si>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</si>
  <si>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</si>
  <si>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</si>
  <si>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</si>
  <si>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</si>
  <si>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</si>
  <si>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</si>
  <si>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</si>
  <si>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</si>
  <si>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</si>
  <si>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</si>
  <si>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</si>
  <si>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</si>
  <si>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</si>
  <si>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</si>
  <si>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</si>
  <si>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</si>
  <si>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</si>
  <si>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</si>
  <si>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</si>
  <si>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</si>
  <si>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</si>
  <si>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</si>
  <si>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</si>
  <si>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</si>
  <si>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</si>
  <si>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</si>
  <si>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</si>
  <si>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</si>
  <si>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</si>
  <si>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</si>
  <si>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</si>
  <si>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</si>
  <si>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</si>
  <si>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</si>
  <si>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</si>
  <si>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</si>
  <si>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</si>
  <si>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</si>
  <si>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</si>
  <si>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</si>
  <si>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</si>
  <si>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</si>
  <si>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</si>
  <si>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</si>
  <si>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</si>
  <si>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</si>
  <si>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</si>
  <si>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</si>
  <si>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</si>
  <si>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</si>
  <si>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</si>
  <si>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</si>
  <si>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</si>
  <si>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</si>
  <si>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</si>
  <si>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</si>
  <si>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</si>
  <si>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</si>
  <si>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</si>
  <si>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</si>
  <si>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</si>
  <si>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</si>
  <si>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</si>
  <si>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</si>
  <si>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</si>
  <si>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</si>
  <si>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</si>
  <si>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</si>
  <si>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</si>
  <si>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</si>
  <si>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</si>
  <si>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</si>
  <si>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</si>
  <si>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</si>
  <si>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</si>
  <si>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</si>
  <si>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</si>
  <si>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</si>
  <si>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</si>
  <si>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</si>
  <si>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</si>
  <si>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</si>
  <si>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</si>
  <si>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</si>
  <si>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</si>
  <si>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</si>
  <si>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</si>
  <si>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</si>
  <si>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</si>
  <si>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</si>
  <si>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</si>
  <si>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</si>
  <si>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</si>
  <si>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</si>
  <si>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</si>
  <si>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</si>
  <si>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</si>
  <si>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</si>
  <si>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</si>
  <si>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</si>
  <si>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</si>
  <si>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</si>
  <si>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</si>
  <si>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</si>
  <si>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</si>
  <si>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</si>
  <si>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</si>
  <si>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</si>
  <si>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</si>
  <si>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</si>
  <si>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</si>
  <si>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</si>
  <si>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</si>
  <si>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</si>
  <si>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</si>
  <si>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</si>
  <si>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</si>
  <si>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</si>
  <si>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</si>
  <si>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</si>
  <si>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</si>
  <si>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</si>
  <si>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</si>
  <si>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</si>
  <si>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</si>
  <si>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</si>
  <si>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</si>
  <si>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</si>
  <si>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</si>
  <si>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</si>
  <si>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</si>
  <si>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</si>
  <si>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</si>
  <si>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</si>
  <si>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</si>
  <si>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</si>
  <si>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</si>
  <si>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</si>
  <si>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</si>
  <si>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</si>
  <si>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</si>
  <si>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</si>
  <si>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</si>
  <si>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</si>
  <si>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</si>
  <si>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</si>
  <si>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</si>
  <si>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</si>
  <si>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</si>
  <si>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</si>
  <si>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</si>
  <si>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</si>
  <si>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</si>
  <si>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</si>
  <si>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</si>
  <si>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</si>
  <si>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</si>
  <si>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</si>
  <si>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</si>
  <si>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</si>
  <si>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</si>
  <si>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</si>
  <si>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</si>
  <si>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</si>
  <si>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</si>
  <si>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</si>
  <si>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</si>
  <si>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</si>
  <si>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</si>
  <si>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</si>
  <si>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</si>
  <si>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</si>
  <si>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</si>
  <si>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</si>
  <si>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</si>
  <si>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</si>
  <si>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</si>
  <si>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</si>
  <si>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</si>
  <si>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</si>
  <si>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</si>
  <si>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</si>
  <si>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</si>
  <si>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</si>
  <si>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</si>
  <si>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</si>
  <si>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</si>
  <si>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</si>
  <si>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</si>
  <si>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</si>
  <si>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</si>
  <si>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</si>
  <si>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</si>
  <si>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</si>
  <si>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</si>
  <si>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</si>
  <si>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</si>
  <si>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</si>
  <si>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</si>
  <si>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</si>
  <si>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</si>
  <si>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</si>
  <si>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</si>
  <si>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</si>
  <si>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</si>
  <si>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</si>
  <si>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</si>
  <si>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</si>
  <si>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</si>
  <si>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</si>
  <si>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</si>
  <si>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</si>
  <si>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</si>
  <si>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</si>
  <si>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</si>
  <si>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</si>
  <si>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</si>
  <si>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</si>
  <si>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</si>
  <si>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</si>
  <si>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</si>
  <si>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</si>
  <si>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</si>
  <si>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</si>
  <si>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</si>
  <si>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</si>
  <si>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</si>
  <si>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</si>
  <si>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</si>
  <si>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</si>
  <si>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</si>
  <si>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</si>
  <si>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</si>
  <si>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</si>
  <si>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</si>
  <si>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</si>
  <si>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</si>
  <si>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</si>
  <si>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</si>
  <si>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</si>
  <si>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</si>
  <si>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</si>
  <si>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</si>
  <si>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</si>
  <si>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</si>
  <si>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</si>
  <si>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</si>
  <si>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</si>
  <si>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</si>
  <si>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</si>
  <si>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</si>
  <si>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</si>
  <si>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</si>
  <si>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</si>
  <si>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</si>
  <si>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</si>
  <si>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</si>
  <si>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</si>
  <si>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</si>
  <si>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</si>
  <si>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</si>
  <si>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</si>
  <si>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</si>
  <si>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</si>
  <si>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</si>
  <si>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</si>
  <si>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</si>
  <si>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</si>
  <si>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</si>
  <si>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</si>
  <si>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</si>
  <si>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</si>
  <si>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</si>
  <si>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</si>
  <si>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</si>
  <si>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</si>
  <si>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</si>
  <si>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</si>
  <si>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</si>
  <si>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</si>
  <si>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</si>
  <si>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</si>
  <si>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</si>
  <si>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</si>
  <si>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</si>
  <si>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</si>
  <si>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</si>
  <si>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</si>
  <si>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</si>
  <si>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</si>
  <si>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</si>
  <si>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</si>
  <si>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</si>
  <si>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</si>
  <si>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</si>
  <si>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</si>
  <si>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</si>
  <si>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</si>
  <si>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</si>
  <si>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</si>
  <si>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</si>
  <si>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</si>
  <si>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</si>
  <si>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</si>
  <si>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</si>
  <si>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</si>
  <si>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</si>
  <si>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</si>
  <si>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</si>
  <si>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</si>
  <si>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</si>
  <si>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</si>
  <si>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</si>
  <si>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</si>
  <si>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</si>
  <si>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</si>
  <si>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</si>
  <si>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</si>
  <si>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</si>
  <si>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</si>
  <si>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</si>
  <si>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</si>
  <si>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</si>
  <si>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</si>
  <si>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</si>
  <si>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</si>
  <si>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</si>
  <si>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</si>
  <si>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</si>
  <si>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</si>
  <si>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</si>
  <si>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</si>
  <si>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</si>
  <si>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</si>
  <si>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</si>
  <si>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</si>
  <si>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</si>
  <si>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</si>
  <si>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</si>
  <si>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</si>
  <si>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</si>
  <si>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</si>
  <si>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</si>
  <si>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</si>
  <si>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</si>
  <si>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</si>
  <si>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</si>
  <si>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</si>
  <si>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</si>
  <si>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</si>
  <si>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</si>
  <si>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</si>
  <si>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</si>
  <si>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</si>
  <si>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</si>
  <si>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</si>
  <si>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</si>
  <si>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</si>
  <si>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</si>
  <si>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</si>
  <si>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</si>
  <si>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</si>
  <si>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</si>
  <si>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</si>
  <si>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</si>
  <si>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</si>
  <si>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</si>
  <si>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</si>
  <si>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</si>
  <si>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</si>
  <si>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</si>
  <si>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</si>
  <si>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</si>
  <si>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</si>
  <si>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</si>
  <si>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</si>
  <si>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</si>
  <si>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</si>
  <si>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</si>
  <si>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</si>
  <si>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</si>
  <si>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</si>
  <si>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</si>
  <si>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</si>
  <si>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</si>
  <si>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</si>
  <si>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</si>
  <si>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</si>
  <si>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</si>
  <si>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</si>
  <si>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</si>
  <si>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</si>
  <si>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</si>
  <si>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</si>
  <si>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</si>
  <si>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</si>
  <si>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</si>
  <si>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</si>
  <si>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</si>
  <si>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</si>
  <si>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</si>
  <si>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</si>
  <si>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</si>
  <si>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</si>
  <si>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</si>
  <si>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</si>
  <si>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</si>
  <si>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</si>
  <si>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</si>
  <si>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</si>
  <si>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</si>
  <si>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</si>
  <si>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</si>
  <si>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</si>
  <si>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</si>
  <si>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</si>
  <si>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</si>
  <si>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</si>
  <si>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</si>
  <si>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</si>
  <si>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</si>
  <si>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</si>
  <si>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</si>
  <si>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</si>
  <si>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</si>
  <si>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</si>
  <si>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</si>
  <si>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</si>
  <si>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</si>
  <si>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</si>
  <si>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</si>
  <si>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</si>
  <si>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</si>
  <si>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</si>
  <si>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</si>
  <si>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</si>
  <si>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</si>
  <si>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</si>
  <si>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</si>
  <si>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</si>
  <si>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</si>
  <si>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</si>
  <si>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</si>
  <si>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</si>
  <si>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</si>
  <si>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</si>
  <si>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</si>
  <si>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</si>
  <si>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</si>
  <si>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</si>
  <si>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</si>
  <si>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</si>
  <si>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</si>
  <si>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</si>
  <si>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</si>
  <si>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</si>
  <si>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</si>
  <si>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</si>
  <si>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</si>
  <si>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</si>
  <si>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</si>
  <si>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</si>
  <si>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</si>
  <si>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</si>
  <si>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</si>
  <si>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</si>
  <si>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</si>
  <si>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</si>
  <si>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</si>
  <si>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</si>
  <si>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</si>
  <si>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</si>
  <si>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</si>
  <si>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</si>
  <si>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</si>
  <si>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</si>
  <si>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</si>
  <si>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</si>
  <si>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</si>
  <si>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</si>
  <si>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</si>
  <si>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</si>
  <si>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</si>
  <si>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</si>
  <si>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</si>
  <si>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</si>
  <si>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</si>
  <si>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</si>
  <si>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</si>
  <si>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</si>
  <si>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</si>
  <si>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</si>
  <si>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</si>
  <si>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</si>
  <si>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</si>
  <si>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</si>
  <si>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</si>
  <si>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</si>
  <si>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</si>
  <si>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</si>
  <si>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</si>
  <si>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</si>
  <si>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</si>
  <si>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</si>
  <si>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</si>
  <si>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</si>
  <si>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</si>
  <si>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</si>
  <si>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</si>
  <si>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</si>
  <si>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</si>
  <si>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</si>
  <si>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</si>
  <si>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</si>
  <si>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</si>
  <si>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</si>
  <si>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</si>
  <si>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</si>
  <si>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</si>
  <si>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</si>
  <si>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</si>
  <si>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</si>
  <si>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</si>
  <si>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</si>
  <si>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</si>
  <si>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</si>
  <si>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</si>
  <si>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</si>
  <si>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</si>
  <si>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</si>
  <si>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</si>
  <si>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</si>
  <si>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</si>
  <si>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</si>
  <si>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</si>
  <si>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</si>
  <si>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</si>
  <si>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</si>
  <si>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</si>
  <si>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</si>
  <si>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</si>
  <si>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</si>
  <si>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</si>
  <si>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</si>
  <si>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</si>
  <si>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</si>
  <si>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</si>
  <si>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</si>
  <si>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</si>
  <si>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</si>
  <si>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</si>
  <si>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</si>
  <si>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</si>
  <si>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</si>
  <si>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</si>
  <si>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</si>
  <si>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</si>
  <si>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</si>
  <si>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</si>
  <si>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</si>
  <si>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</si>
  <si>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</si>
  <si>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</si>
  <si>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</si>
  <si>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</si>
  <si>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</si>
  <si>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</si>
  <si>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</si>
  <si>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</si>
  <si>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</si>
  <si>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</si>
  <si>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</si>
  <si>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</si>
  <si>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</si>
  <si>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</si>
  <si>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</si>
  <si>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</si>
  <si>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</si>
  <si>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</si>
  <si>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</si>
  <si>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</si>
  <si>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</si>
  <si>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</si>
  <si>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</si>
  <si>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</si>
  <si>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</si>
  <si>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</si>
  <si>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</si>
  <si>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</si>
  <si>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</si>
  <si>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</si>
  <si>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</si>
  <si>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</si>
  <si>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</si>
  <si>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</si>
  <si>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</si>
  <si>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</si>
  <si>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</si>
  <si>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</si>
  <si>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</si>
  <si>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</si>
  <si>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</si>
  <si>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</si>
  <si>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</si>
  <si>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</si>
  <si>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</si>
  <si>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</si>
  <si>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</si>
  <si>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</si>
  <si>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</si>
  <si>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</si>
  <si>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</si>
  <si>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</si>
  <si>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</si>
  <si>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</si>
  <si>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</si>
  <si>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</si>
  <si>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</si>
  <si>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</si>
  <si>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</si>
  <si>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</si>
  <si>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</si>
  <si>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</si>
  <si>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</si>
  <si>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</si>
  <si>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</si>
  <si>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</si>
  <si>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</si>
  <si>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</si>
  <si>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</si>
  <si>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</si>
  <si>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</si>
  <si>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</si>
  <si>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</si>
  <si>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</si>
  <si>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</si>
  <si>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</si>
  <si>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</si>
  <si>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</si>
  <si>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</si>
  <si>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</si>
  <si>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</si>
  <si>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</si>
  <si>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</si>
  <si>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</si>
  <si>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</si>
  <si>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</si>
  <si>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</si>
  <si>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</si>
  <si>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</si>
  <si>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</si>
  <si>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</si>
  <si>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</si>
  <si>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</si>
  <si>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</si>
  <si>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</si>
  <si>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</si>
  <si>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</si>
  <si>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</si>
  <si>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</si>
  <si>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</si>
  <si>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</si>
  <si>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</si>
  <si>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</si>
  <si>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</si>
  <si>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</si>
  <si>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</si>
  <si>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</si>
  <si>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</si>
  <si>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</si>
  <si>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</si>
  <si>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</si>
  <si>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</si>
  <si>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</si>
  <si>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</si>
  <si>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</si>
  <si>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</si>
  <si>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</si>
  <si>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</si>
  <si>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</si>
  <si>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</si>
  <si>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</si>
  <si>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</si>
  <si>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</si>
  <si>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</si>
  <si>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</si>
  <si>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</si>
  <si>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</si>
  <si>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</si>
  <si>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</si>
  <si>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</si>
  <si>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</si>
  <si>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</si>
  <si>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</si>
  <si>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</si>
  <si>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</si>
  <si>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</si>
  <si>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</si>
  <si>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</si>
  <si>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</si>
  <si>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</si>
  <si>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</si>
  <si>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</si>
  <si>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</si>
  <si>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</si>
  <si>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</si>
  <si>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</si>
  <si>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</si>
  <si>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</si>
  <si>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</si>
  <si>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</si>
  <si>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</si>
  <si>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</si>
  <si>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</si>
  <si>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</si>
  <si>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</si>
  <si>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</si>
  <si>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</si>
  <si>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</si>
  <si>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</si>
  <si>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</si>
  <si>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</si>
  <si>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</si>
  <si>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</si>
  <si>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</si>
  <si>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</si>
  <si>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</si>
  <si>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</si>
  <si>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</si>
  <si>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</si>
  <si>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</si>
  <si>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</si>
  <si>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</si>
  <si>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</si>
  <si>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</si>
  <si>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</si>
  <si>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</si>
  <si>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</si>
  <si>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</si>
  <si>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</si>
  <si>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</si>
  <si>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</si>
  <si>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</si>
  <si>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</si>
  <si>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</si>
  <si>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</si>
  <si>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</si>
  <si>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</si>
  <si>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</si>
  <si>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</si>
  <si>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</si>
  <si>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</si>
  <si>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</si>
  <si>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</si>
  <si>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</si>
  <si>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</si>
  <si>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</si>
  <si>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</si>
  <si>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</si>
  <si>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</si>
  <si>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</si>
  <si>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</si>
  <si>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</si>
  <si>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</si>
  <si>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</si>
  <si>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</si>
  <si>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</si>
  <si>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</si>
  <si>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</si>
  <si>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</si>
  <si>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</si>
  <si>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</si>
  <si>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</si>
  <si>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</si>
  <si>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</si>
  <si>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</si>
  <si>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</si>
  <si>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</si>
  <si>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</si>
  <si>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</si>
  <si>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</si>
  <si>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</si>
  <si>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</si>
  <si>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</si>
  <si>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</si>
  <si>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</si>
  <si>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</si>
  <si>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</si>
  <si>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</si>
  <si>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</si>
  <si>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</si>
  <si>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</si>
  <si>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</si>
  <si>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</si>
  <si>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</si>
  <si>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</si>
  <si>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</si>
  <si>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</si>
  <si>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</si>
  <si>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</si>
  <si>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</si>
  <si>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</si>
  <si>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</si>
  <si>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</si>
  <si>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</si>
  <si>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</si>
  <si>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</si>
  <si>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</si>
  <si>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</si>
  <si>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</si>
  <si>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</si>
  <si>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</si>
  <si>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</si>
  <si>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</si>
  <si>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</si>
  <si>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</si>
  <si>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</si>
  <si>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</si>
  <si>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</si>
  <si>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</si>
  <si>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</si>
  <si>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</si>
  <si>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</si>
  <si>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</si>
  <si>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</si>
  <si>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</si>
  <si>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</si>
  <si>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</si>
  <si>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</si>
  <si>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</si>
  <si>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</si>
  <si>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</si>
  <si>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</si>
  <si>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</si>
  <si>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</si>
  <si>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</si>
  <si>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</si>
  <si>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</si>
  <si>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</si>
  <si>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</si>
  <si>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</si>
  <si>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</si>
  <si>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</si>
  <si>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</si>
  <si>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</si>
  <si>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</si>
  <si>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</si>
  <si>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</si>
  <si>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</si>
  <si>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</si>
  <si>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</si>
  <si>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</si>
  <si>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</si>
  <si>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</si>
  <si>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</si>
  <si>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</si>
  <si>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</si>
  <si>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</si>
  <si>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</si>
  <si>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</si>
  <si>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</si>
  <si>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</si>
  <si>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</si>
  <si>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</si>
  <si>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</si>
  <si>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</si>
  <si>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</si>
  <si>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</si>
  <si>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</si>
  <si>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</si>
  <si>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</si>
  <si>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</si>
  <si>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</si>
  <si>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</si>
  <si>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</si>
  <si>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</si>
  <si>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</si>
  <si>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</si>
  <si>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</si>
  <si>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</si>
  <si>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</si>
  <si>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</si>
  <si>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</si>
  <si>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</si>
  <si>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</si>
  <si>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</si>
  <si>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</si>
  <si>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</si>
  <si>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</si>
  <si>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</si>
  <si>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</si>
  <si>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</si>
  <si>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</si>
  <si>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</si>
  <si>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</si>
  <si>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</si>
  <si>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</si>
  <si>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</si>
  <si>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</si>
  <si>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</si>
  <si>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</si>
  <si>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</si>
  <si>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</si>
  <si>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</si>
  <si>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</si>
  <si>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</si>
  <si>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</si>
  <si>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</si>
  <si>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</si>
  <si>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</si>
  <si>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</si>
  <si>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</si>
  <si>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</si>
  <si>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</si>
  <si>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</si>
  <si>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</si>
  <si>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</si>
  <si>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</si>
  <si>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</si>
  <si>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</si>
  <si>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</si>
  <si>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</si>
  <si>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</si>
  <si>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</si>
  <si>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</si>
  <si>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</si>
  <si>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</si>
  <si>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</si>
  <si>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</si>
  <si>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</si>
  <si>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</si>
  <si>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</si>
  <si>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</si>
  <si>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</si>
  <si>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</si>
  <si>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</si>
  <si>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</si>
  <si>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</si>
  <si>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</si>
  <si>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</si>
  <si>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</si>
  <si>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</si>
  <si>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</si>
  <si>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</si>
  <si>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</si>
  <si>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</si>
  <si>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</si>
  <si>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</si>
  <si>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</si>
  <si>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</si>
  <si>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</si>
  <si>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</si>
  <si>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</si>
  <si>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</si>
  <si>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</si>
  <si>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</si>
  <si>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</si>
  <si>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</si>
  <si>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</si>
  <si>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</si>
  <si>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</si>
  <si>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</si>
  <si>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</si>
  <si>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</si>
  <si>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</si>
  <si>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</si>
  <si>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</si>
  <si>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</si>
  <si>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</si>
  <si>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</si>
  <si>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</si>
  <si>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</si>
  <si>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</si>
  <si>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</si>
  <si>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</si>
  <si>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</si>
  <si>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</si>
  <si>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</si>
  <si>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</si>
  <si>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</si>
  <si>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</si>
  <si>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</si>
  <si>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</si>
  <si>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</si>
  <si>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</si>
  <si>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</si>
  <si>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</si>
  <si>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</si>
  <si>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</si>
  <si>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</si>
  <si>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</si>
  <si>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</si>
  <si>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</si>
  <si>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</si>
  <si>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</si>
  <si>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</si>
  <si>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</si>
  <si>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</si>
  <si>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</si>
  <si>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</si>
  <si>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</si>
  <si>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</si>
  <si>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</si>
  <si>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</si>
  <si>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</si>
  <si>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</si>
  <si>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</si>
  <si>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</si>
  <si>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</si>
  <si>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</si>
  <si>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</si>
  <si>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</si>
  <si>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</si>
  <si>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</si>
  <si>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</si>
  <si>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</si>
  <si>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</si>
  <si>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</si>
  <si>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</si>
  <si>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</si>
  <si>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</si>
  <si>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</si>
  <si>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</si>
  <si>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</si>
  <si>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</si>
  <si>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</si>
  <si>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</si>
  <si>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</si>
  <si>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</si>
  <si>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</si>
  <si>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</si>
  <si>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</si>
  <si>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</si>
  <si>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</si>
  <si>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</si>
  <si>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</si>
  <si>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</si>
  <si>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</si>
  <si>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</si>
  <si>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</si>
  <si>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</si>
  <si>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</si>
  <si>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</si>
  <si>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</si>
  <si>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</si>
  <si>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</si>
  <si>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</si>
  <si>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</si>
  <si>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</si>
  <si>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</si>
  <si>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</si>
  <si>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</si>
  <si>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</si>
  <si>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</si>
  <si>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</si>
  <si>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</si>
  <si>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</si>
  <si>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</si>
  <si>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</si>
  <si>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</si>
  <si>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</si>
  <si>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</si>
  <si>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</si>
  <si>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</si>
  <si>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</si>
  <si>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</si>
  <si>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</si>
  <si>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</si>
  <si>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</si>
  <si>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</si>
  <si>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</si>
  <si>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</si>
  <si>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</si>
  <si>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</si>
  <si>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</si>
  <si>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</si>
  <si>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</si>
  <si>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</si>
  <si>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</si>
  <si>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</si>
  <si>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</si>
  <si>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</si>
  <si>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</si>
  <si>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</si>
  <si>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</si>
  <si>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</si>
  <si>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</si>
  <si>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</si>
  <si>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</si>
  <si>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</si>
  <si>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</si>
  <si>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</si>
  <si>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</si>
  <si>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</si>
  <si>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</si>
  <si>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</si>
  <si>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</si>
  <si>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</si>
  <si>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</si>
  <si>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</si>
  <si>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</si>
  <si>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</si>
  <si>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</si>
  <si>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</si>
  <si>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</si>
  <si>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</si>
  <si>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</si>
  <si>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</si>
  <si>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</si>
  <si>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</si>
  <si>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</si>
  <si>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</si>
  <si>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</si>
  <si>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</si>
  <si>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</si>
  <si>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</si>
  <si>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</si>
  <si>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</si>
  <si>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</si>
  <si>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</si>
  <si>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</si>
  <si>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</si>
  <si>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</si>
  <si>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</si>
  <si>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</si>
  <si>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</si>
  <si>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</si>
  <si>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</si>
  <si>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</si>
  <si>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</si>
  <si>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</si>
  <si>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</si>
  <si>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</si>
  <si>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</si>
  <si>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</si>
  <si>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</si>
  <si>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</si>
  <si>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</si>
  <si>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</si>
  <si>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</si>
  <si>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</si>
  <si>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</si>
  <si>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</si>
  <si>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</si>
  <si>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</si>
  <si>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</si>
  <si>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</si>
  <si>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</si>
  <si>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</si>
  <si>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</si>
  <si>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</si>
  <si>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</si>
  <si>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</si>
  <si>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</si>
  <si>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</si>
  <si>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</si>
  <si>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</si>
  <si>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</si>
  <si>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</si>
  <si>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</si>
  <si>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</si>
  <si>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</si>
  <si>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</si>
  <si>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</si>
  <si>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</si>
  <si>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</si>
  <si>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</si>
  <si>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</si>
  <si>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</si>
  <si>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</si>
  <si>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</si>
  <si>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</si>
  <si>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</si>
  <si>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</si>
  <si>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</si>
  <si>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</si>
  <si>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</si>
  <si>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</si>
  <si>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</si>
  <si>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</si>
  <si>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</si>
  <si>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</si>
  <si>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</si>
  <si>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</si>
  <si>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</si>
  <si>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</si>
  <si>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</si>
  <si>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</si>
  <si>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</si>
  <si>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</si>
  <si>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</si>
  <si>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</si>
  <si>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</si>
  <si>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</si>
  <si>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</si>
  <si>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</si>
  <si>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</si>
  <si>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</si>
  <si>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</si>
  <si>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</si>
  <si>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</si>
  <si>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</si>
  <si>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</si>
  <si>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</si>
  <si>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</si>
  <si>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</si>
  <si>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</si>
  <si>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</si>
  <si>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</si>
  <si>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</si>
  <si>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</si>
  <si>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</si>
  <si>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</si>
  <si>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</si>
  <si>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</si>
  <si>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</si>
  <si>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</si>
  <si>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</si>
  <si>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</si>
  <si>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</si>
  <si>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</si>
  <si>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</si>
  <si>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</si>
  <si>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</si>
  <si>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</si>
  <si>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</si>
  <si>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</si>
  <si>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</si>
  <si>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</si>
  <si>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</si>
  <si>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</si>
  <si>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</si>
  <si>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</si>
  <si>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</si>
  <si>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</si>
  <si>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</si>
  <si>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</si>
  <si>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</si>
  <si>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</si>
  <si>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</si>
  <si>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</si>
  <si>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</si>
  <si>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</si>
  <si>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</si>
  <si>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</si>
  <si>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</si>
  <si>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</si>
  <si>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</si>
  <si>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</si>
  <si>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</si>
  <si>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</si>
  <si>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</si>
  <si>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</si>
  <si>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</si>
  <si>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</si>
  <si>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</si>
  <si>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</si>
  <si>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</si>
  <si>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</si>
  <si>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</si>
  <si>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</si>
  <si>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</si>
  <si>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</si>
  <si>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</si>
  <si>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</si>
  <si>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</si>
  <si>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</si>
  <si>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</si>
  <si>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</si>
  <si>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</si>
  <si>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</si>
  <si>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</si>
  <si>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</si>
  <si>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</si>
  <si>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</si>
  <si>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</si>
  <si>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</si>
  <si>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</si>
  <si>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</si>
  <si>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</si>
  <si>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</si>
  <si>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</si>
  <si>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</si>
  <si>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</si>
  <si>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</si>
  <si>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</si>
  <si>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</si>
  <si>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</si>
  <si>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</si>
  <si>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</si>
  <si>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</si>
  <si>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</si>
  <si>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</si>
  <si>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</si>
  <si>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</si>
  <si>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</si>
  <si>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</si>
  <si>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</si>
  <si>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</si>
  <si>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</si>
  <si>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</si>
  <si>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</si>
  <si>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</si>
  <si>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</si>
  <si>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</si>
  <si>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</si>
  <si>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</si>
  <si>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</si>
  <si>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</si>
  <si>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</si>
  <si>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</si>
  <si>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</si>
  <si>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</si>
  <si>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</si>
  <si>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</si>
  <si>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</si>
  <si>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</si>
  <si>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</si>
  <si>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</si>
  <si>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</si>
  <si>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</si>
  <si>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</si>
  <si>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</si>
  <si>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</si>
  <si>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</si>
  <si>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</si>
  <si>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</si>
  <si>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</si>
  <si>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</si>
  <si>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</si>
  <si>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</si>
  <si>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</si>
  <si>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</si>
  <si>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</si>
  <si>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</si>
  <si>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</si>
  <si>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</si>
  <si>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</si>
  <si>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</si>
  <si>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</si>
  <si>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</si>
  <si>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</si>
  <si>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</si>
  <si>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</si>
  <si>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</si>
  <si>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</si>
  <si>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</si>
  <si>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</si>
  <si>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</si>
  <si>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</si>
  <si>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</si>
  <si>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</si>
  <si>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</si>
  <si>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</si>
  <si>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</si>
  <si>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</si>
  <si>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</si>
  <si>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</si>
  <si>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</si>
  <si>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</si>
  <si>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</si>
  <si>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</si>
  <si>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</si>
  <si>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</si>
  <si>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</si>
  <si>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</si>
  <si>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</si>
  <si>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</si>
  <si>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</si>
  <si>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</si>
  <si>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</si>
  <si>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</si>
  <si>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</si>
  <si>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</si>
  <si>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</si>
  <si>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</si>
  <si>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</si>
  <si>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</si>
  <si>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</si>
  <si>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</si>
  <si>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</si>
  <si>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</si>
  <si>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</si>
  <si>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</si>
  <si>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</si>
  <si>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</si>
  <si>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</si>
  <si>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</si>
  <si>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</si>
  <si>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</si>
  <si>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</si>
  <si>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</si>
  <si>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</si>
  <si>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</si>
  <si>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</si>
  <si>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</si>
  <si>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</si>
  <si>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</si>
  <si>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</si>
  <si>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</si>
  <si>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</si>
  <si>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</si>
  <si>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</si>
  <si>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</si>
  <si>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</si>
  <si>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</si>
  <si>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</si>
  <si>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</si>
  <si>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</si>
  <si>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</si>
  <si>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</si>
  <si>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</si>
  <si>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</si>
  <si>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</si>
  <si>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</si>
  <si>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</si>
  <si>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</si>
  <si>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</si>
  <si>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</si>
  <si>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</si>
  <si>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</si>
  <si>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</si>
  <si>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</si>
  <si>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</si>
  <si>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</si>
  <si>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</si>
  <si>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</si>
  <si>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</si>
  <si>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</si>
  <si>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</si>
  <si>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</si>
  <si>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</si>
  <si>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</si>
  <si>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</si>
  <si>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</si>
  <si>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</si>
  <si>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</si>
  <si>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</si>
  <si>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</si>
  <si>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</si>
  <si>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</si>
  <si>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</si>
  <si>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</si>
  <si>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</si>
  <si>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</si>
  <si>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</si>
  <si>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</si>
  <si>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</si>
  <si>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</si>
  <si>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</si>
  <si>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</si>
  <si>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</si>
  <si>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</si>
  <si>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</si>
  <si>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</si>
  <si>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</si>
  <si>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</si>
  <si>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</si>
  <si>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</si>
  <si>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</si>
  <si>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</si>
  <si>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</si>
  <si>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</si>
  <si>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</si>
  <si>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</si>
  <si>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</si>
  <si>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</si>
  <si>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</si>
  <si>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</si>
  <si>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</si>
  <si>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</si>
  <si>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</si>
  <si>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</si>
  <si>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</si>
  <si>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</si>
  <si>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</si>
  <si>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</si>
  <si>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</si>
  <si>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</si>
  <si>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</si>
  <si>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</si>
  <si>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</si>
  <si>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</si>
  <si>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</si>
  <si>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</si>
  <si>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</si>
  <si>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</si>
  <si>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</si>
  <si>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</si>
  <si>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</si>
  <si>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</si>
  <si>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</si>
  <si>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</si>
  <si>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</si>
  <si>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</si>
  <si>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</si>
  <si>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</si>
  <si>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</si>
  <si>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</si>
  <si>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</si>
  <si>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</si>
  <si>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</si>
  <si>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</si>
  <si>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</si>
  <si>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</si>
  <si>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</si>
  <si>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</si>
  <si>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</si>
  <si>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</si>
  <si>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</si>
  <si>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</si>
  <si>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</si>
  <si>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</si>
  <si>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</si>
  <si>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</si>
  <si>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</si>
  <si>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</si>
  <si>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</si>
  <si>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</si>
  <si>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</si>
  <si>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</si>
  <si>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</si>
  <si>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</si>
  <si>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</si>
  <si>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</si>
  <si>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</si>
  <si>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</si>
  <si>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</si>
  <si>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</si>
  <si>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</si>
  <si>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</si>
  <si>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</si>
  <si>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</si>
  <si>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</si>
  <si>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</si>
  <si>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</si>
  <si>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</si>
  <si>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</si>
  <si>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</si>
  <si>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</si>
  <si>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</si>
  <si>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</si>
  <si>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</si>
  <si>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</si>
  <si>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</si>
  <si>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</si>
  <si>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</si>
  <si>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</si>
  <si>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</si>
  <si>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</si>
  <si>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</si>
  <si>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</si>
  <si>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</si>
  <si>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</si>
  <si>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</si>
  <si>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</si>
  <si>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</si>
  <si>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</si>
  <si>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</si>
  <si>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</si>
  <si>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</si>
  <si>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</si>
  <si>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</si>
  <si>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</si>
  <si>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</si>
  <si>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</si>
  <si>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</si>
  <si>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</si>
  <si>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</si>
  <si>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</si>
  <si>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</si>
  <si>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</si>
  <si>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</si>
  <si>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</si>
  <si>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</si>
  <si>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</si>
  <si>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</si>
  <si>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</si>
  <si>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</si>
  <si>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</si>
  <si>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</si>
  <si>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</si>
  <si>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</si>
  <si>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</si>
  <si>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</si>
  <si>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</si>
  <si>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</si>
  <si>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</si>
  <si>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</si>
  <si>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</si>
  <si>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</si>
  <si>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</si>
  <si>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</si>
  <si>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</si>
  <si>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</si>
  <si>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</si>
  <si>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</si>
  <si>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</si>
  <si>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</si>
  <si>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</si>
  <si>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</si>
  <si>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</si>
  <si>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</si>
  <si>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</si>
  <si>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</si>
  <si>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</si>
  <si>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</si>
  <si>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</si>
  <si>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</si>
  <si>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</si>
  <si>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</si>
  <si>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</si>
  <si>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</si>
  <si>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</si>
  <si>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</si>
  <si>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</si>
  <si>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</si>
  <si>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</si>
  <si>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</si>
  <si>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</si>
  <si>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</si>
  <si>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</si>
  <si>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</si>
  <si>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</si>
  <si>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</si>
  <si>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</si>
  <si>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</si>
  <si>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</si>
  <si>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</si>
  <si>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</si>
  <si>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</si>
  <si>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</si>
  <si>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</si>
  <si>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</si>
  <si>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</si>
  <si>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</si>
  <si>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</si>
  <si>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</si>
  <si>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</si>
  <si>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</si>
  <si>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</si>
  <si>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</si>
  <si>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</si>
  <si>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</si>
  <si>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</si>
  <si>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</si>
  <si>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</si>
  <si>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</si>
  <si>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</si>
  <si>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</si>
  <si>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</si>
  <si>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</si>
  <si>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</si>
  <si>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</si>
  <si>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</si>
  <si>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</si>
  <si>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</si>
  <si>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</si>
  <si>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</si>
  <si>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</si>
  <si>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</si>
  <si>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</si>
  <si>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</si>
  <si>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</si>
  <si>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</si>
  <si>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</si>
  <si>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</si>
  <si>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</si>
  <si>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</si>
  <si>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</si>
  <si>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</si>
  <si>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</si>
  <si>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</si>
  <si>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</si>
  <si>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</si>
  <si>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</si>
  <si>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</si>
  <si>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</si>
  <si>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</si>
  <si>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</si>
  <si>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</si>
  <si>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</si>
  <si>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</si>
  <si>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</si>
  <si>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</si>
  <si>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</si>
  <si>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</si>
  <si>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</si>
  <si>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</si>
  <si>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</si>
  <si>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</si>
  <si>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</si>
  <si>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</si>
  <si>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</si>
  <si>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</si>
  <si>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</si>
  <si>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</si>
  <si>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</si>
  <si>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</si>
  <si>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</si>
  <si>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</si>
  <si>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</si>
  <si>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</si>
  <si>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</si>
  <si>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</si>
  <si>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</si>
  <si>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</si>
  <si>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</si>
  <si>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</si>
  <si>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</si>
  <si>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</si>
  <si>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</si>
  <si>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</si>
  <si>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</si>
  <si>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</si>
  <si>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</si>
  <si>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</si>
  <si>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</si>
  <si>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</si>
  <si>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</si>
  <si>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</si>
  <si>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</si>
  <si>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</si>
  <si>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</si>
  <si>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</si>
  <si>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</si>
  <si>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</si>
  <si>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</si>
  <si>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</si>
  <si>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</si>
  <si>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</si>
  <si>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</si>
  <si>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</si>
  <si>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</si>
  <si>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</si>
  <si>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</si>
  <si>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</si>
  <si>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</si>
  <si>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</si>
  <si>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</si>
  <si>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</si>
  <si>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</si>
  <si>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</si>
  <si>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</si>
  <si>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</si>
  <si>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</si>
  <si>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</si>
  <si>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</si>
  <si>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</si>
  <si>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</si>
  <si>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</si>
  <si>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</si>
  <si>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</si>
  <si>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</si>
  <si>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</si>
  <si>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</si>
  <si>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</si>
  <si>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</si>
  <si>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</si>
  <si>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</si>
  <si>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</si>
  <si>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</si>
  <si>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</si>
  <si>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</si>
  <si>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</si>
  <si>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</si>
  <si>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</si>
  <si>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</si>
  <si>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</si>
  <si>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</si>
  <si>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</si>
  <si>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</si>
  <si>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</si>
  <si>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</si>
  <si>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</si>
  <si>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</si>
  <si>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</si>
  <si>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</si>
  <si>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</si>
  <si>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</si>
  <si>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</si>
  <si>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</si>
  <si>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</si>
  <si>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</si>
  <si>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</si>
  <si>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</si>
  <si>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</si>
  <si>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</si>
  <si>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</si>
  <si>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</si>
  <si>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</si>
  <si>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</si>
  <si>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</si>
  <si>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</si>
  <si>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</si>
  <si>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</si>
  <si>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</si>
  <si>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</si>
  <si>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</si>
  <si>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</si>
  <si>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</si>
  <si>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</si>
  <si>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</si>
  <si>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</si>
  <si>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</si>
  <si>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</si>
  <si>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</si>
  <si>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</si>
  <si>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</si>
  <si>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</si>
  <si>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</si>
  <si>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</si>
  <si>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</si>
  <si>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</si>
  <si>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</si>
  <si>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</si>
  <si>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</si>
  <si>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</si>
  <si>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</si>
  <si>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</si>
  <si>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</si>
  <si>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</si>
  <si>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</si>
  <si>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</si>
  <si>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</si>
  <si>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</si>
  <si>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</si>
  <si>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</si>
  <si>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</si>
  <si>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</si>
  <si>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</si>
  <si>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</si>
  <si>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</si>
  <si>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</si>
  <si>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</si>
  <si>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</si>
  <si>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</si>
  <si>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</si>
  <si>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</si>
  <si>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</si>
  <si>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</si>
  <si>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</si>
  <si>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</si>
  <si>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</si>
  <si>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</si>
  <si>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</si>
  <si>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</si>
  <si>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</si>
  <si>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</si>
  <si>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</si>
  <si>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</si>
  <si>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</si>
  <si>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</si>
  <si>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</si>
  <si>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</si>
  <si>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</si>
  <si>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</si>
  <si>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</si>
  <si>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</si>
  <si>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</si>
  <si>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</si>
  <si>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</si>
  <si>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</si>
  <si>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</si>
  <si>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</si>
  <si>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</si>
  <si>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</si>
  <si>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</si>
  <si>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</si>
  <si>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</si>
  <si>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</si>
  <si>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</si>
  <si>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</si>
  <si>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</si>
  <si>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</si>
  <si>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</si>
  <si>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</si>
  <si>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</si>
  <si>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</si>
  <si>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</si>
  <si>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</si>
  <si>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</si>
  <si>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</si>
  <si>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</si>
  <si>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</si>
  <si>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</si>
  <si>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</si>
  <si>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</si>
  <si>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</si>
  <si>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</si>
  <si>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</si>
  <si>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</si>
  <si>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</si>
  <si>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</si>
  <si>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</si>
  <si>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</si>
  <si>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</si>
  <si>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</si>
  <si>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</si>
  <si>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</si>
  <si>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</si>
  <si>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</si>
  <si>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</si>
  <si>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</si>
  <si>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</si>
  <si>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</si>
  <si>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</si>
  <si>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</si>
  <si>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</si>
  <si>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</si>
  <si>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</si>
  <si>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</si>
  <si>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</si>
  <si>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</si>
  <si>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</si>
  <si>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</si>
  <si>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</si>
  <si>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</si>
  <si>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</si>
  <si>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</si>
  <si>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</si>
  <si>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</si>
  <si>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</si>
  <si>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</si>
  <si>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</si>
  <si>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</si>
  <si>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</si>
  <si>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</si>
  <si>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</si>
  <si>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</si>
  <si>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</si>
  <si>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</si>
  <si>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</si>
  <si>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</si>
  <si>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</si>
  <si>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</si>
  <si>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</si>
  <si>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</si>
  <si>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</si>
  <si>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</si>
  <si>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</si>
  <si>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</si>
  <si>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</si>
  <si>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</si>
  <si>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</si>
  <si>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</si>
  <si>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</si>
  <si>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</si>
  <si>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</si>
  <si>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</si>
  <si>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</si>
  <si>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</si>
  <si>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</si>
  <si>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</si>
  <si>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</si>
  <si>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</si>
  <si>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</si>
  <si>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</si>
  <si>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</si>
  <si>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</si>
  <si>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</si>
  <si>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</si>
  <si>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</si>
  <si>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</si>
  <si>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</si>
  <si>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</si>
  <si>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</si>
  <si>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</si>
  <si>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</si>
  <si>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</si>
  <si>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</si>
  <si>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</si>
  <si>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</si>
  <si>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</si>
  <si>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</si>
  <si>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</si>
  <si>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</si>
  <si>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</si>
  <si>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</si>
  <si>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</si>
  <si>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</si>
  <si>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</si>
  <si>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</si>
  <si>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</si>
  <si>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</si>
  <si>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</si>
  <si>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</si>
  <si>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</si>
  <si>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</si>
  <si>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</si>
  <si>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</si>
  <si>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</si>
  <si>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</si>
  <si>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</si>
  <si>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</si>
  <si>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</si>
  <si>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</si>
  <si>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</si>
  <si>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</si>
  <si>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</si>
  <si>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</si>
  <si>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</si>
  <si>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</si>
  <si>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</si>
  <si>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</si>
  <si>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</si>
  <si>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</si>
  <si>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</si>
  <si>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</si>
  <si>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</si>
  <si>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</si>
  <si>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</si>
  <si>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</si>
  <si>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</si>
  <si>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</si>
  <si>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</si>
  <si>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</si>
  <si>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</si>
  <si>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</si>
  <si>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</si>
  <si>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</si>
  <si>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</si>
  <si>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</si>
  <si>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</si>
  <si>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</si>
  <si>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</si>
  <si>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</si>
  <si>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</si>
  <si>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</si>
  <si>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</si>
  <si>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</si>
  <si>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</si>
  <si>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</si>
  <si>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</si>
  <si>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</si>
  <si>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</si>
  <si>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</si>
  <si>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</si>
  <si>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</si>
  <si>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</si>
  <si>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</si>
  <si>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</si>
  <si>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</si>
  <si>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</si>
  <si>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</si>
  <si>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</si>
  <si>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</si>
  <si>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</si>
  <si>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</si>
  <si>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</si>
  <si>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</si>
  <si>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</si>
  <si>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</si>
  <si>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</si>
  <si>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</si>
  <si>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</si>
  <si>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</si>
  <si>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</si>
  <si>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</si>
  <si>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</si>
  <si>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</si>
  <si>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</si>
  <si>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</si>
  <si>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</si>
  <si>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</si>
  <si>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</si>
  <si>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</si>
  <si>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</si>
  <si>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</si>
  <si>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</si>
  <si>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</si>
  <si>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</si>
  <si>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</si>
  <si>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</si>
  <si>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</si>
  <si>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</si>
  <si>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</si>
  <si>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</si>
  <si>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</si>
  <si>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</si>
  <si>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</si>
  <si>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</si>
  <si>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</si>
  <si>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</si>
  <si>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</si>
  <si>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</si>
  <si>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</si>
  <si>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</si>
  <si>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</si>
  <si>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</si>
  <si>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</si>
  <si>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</si>
  <si>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</si>
  <si>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</si>
  <si>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</si>
  <si>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</si>
  <si>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</si>
  <si>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</si>
  <si>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</si>
  <si>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</si>
  <si>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</si>
  <si>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</si>
  <si>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</si>
  <si>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</si>
  <si>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</si>
  <si>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</si>
  <si>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</si>
  <si>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</si>
  <si>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</si>
  <si>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</si>
  <si>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</si>
  <si>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</si>
  <si>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</si>
  <si>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</si>
  <si>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</si>
  <si>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</si>
  <si>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</si>
  <si>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</si>
  <si>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</si>
  <si>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</si>
  <si>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</si>
  <si>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</si>
  <si>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</si>
  <si>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</si>
  <si>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</si>
  <si>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</si>
  <si>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</si>
  <si>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</si>
  <si>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</si>
  <si>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</si>
  <si>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</si>
  <si>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</si>
  <si>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</si>
  <si>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</si>
  <si>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</si>
  <si>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</si>
  <si>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</si>
  <si>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</si>
  <si>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</si>
  <si>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</si>
  <si>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</si>
  <si>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</si>
  <si>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</si>
  <si>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</si>
  <si>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</si>
  <si>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</si>
  <si>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</si>
  <si>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</si>
  <si>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</si>
  <si>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</si>
  <si>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</si>
  <si>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</si>
  <si>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</si>
  <si>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</si>
  <si>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</si>
  <si>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</si>
  <si>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</si>
  <si>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</si>
  <si>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</si>
  <si>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</si>
  <si>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</si>
  <si>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</si>
  <si>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</si>
  <si>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</si>
  <si>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</si>
  <si>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</si>
  <si>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</si>
  <si>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</si>
  <si>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</si>
  <si>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</si>
  <si>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</si>
  <si>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</si>
  <si>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</si>
  <si>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</si>
  <si>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</si>
  <si>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</si>
  <si>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</si>
  <si>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</si>
  <si>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</si>
  <si>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</si>
  <si>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</si>
  <si>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</si>
  <si>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</si>
  <si>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</si>
  <si>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</si>
  <si>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</si>
  <si>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</si>
  <si>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</si>
  <si>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</si>
  <si>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</si>
  <si>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</si>
  <si>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</si>
  <si>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</si>
  <si>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</si>
  <si>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</si>
  <si>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</si>
  <si>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</si>
  <si>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</si>
  <si>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</si>
  <si>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</si>
  <si>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</si>
  <si>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</si>
  <si>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</si>
  <si>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</si>
  <si>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</si>
  <si>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</si>
  <si>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</si>
  <si>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</si>
  <si>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</si>
  <si>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</si>
  <si>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</si>
  <si>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</si>
  <si>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</si>
  <si>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</si>
  <si>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</si>
  <si>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</si>
  <si>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</si>
  <si>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</si>
  <si>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</si>
  <si>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</si>
  <si>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</si>
  <si>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</si>
  <si>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</si>
  <si>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</si>
  <si>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</si>
  <si>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</si>
  <si>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</si>
  <si>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</si>
  <si>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</si>
  <si>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</si>
  <si>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</si>
  <si>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</si>
  <si>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</si>
  <si>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</si>
  <si>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</si>
  <si>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</si>
  <si>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</si>
  <si>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</si>
  <si>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</si>
  <si>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</si>
  <si>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</si>
  <si>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</si>
  <si>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</si>
  <si>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</si>
  <si>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</si>
  <si>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</si>
  <si>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</si>
  <si>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</si>
  <si>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</si>
  <si>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</si>
  <si>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</si>
  <si>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</si>
  <si>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</si>
  <si>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</si>
  <si>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</si>
  <si>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</si>
  <si>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</si>
  <si>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</si>
  <si>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</si>
  <si>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</si>
  <si>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</si>
  <si>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</si>
  <si>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</si>
  <si>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</si>
  <si>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</si>
  <si>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</si>
  <si>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</si>
  <si>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</si>
  <si>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</si>
  <si>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</si>
  <si>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</si>
  <si>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</si>
  <si>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</si>
  <si>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</si>
  <si>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</si>
  <si>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</si>
  <si>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</si>
  <si>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</si>
  <si>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</si>
  <si>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</si>
  <si>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</si>
  <si>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</si>
  <si>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</si>
  <si>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</si>
  <si>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</si>
  <si>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</si>
  <si>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</si>
  <si>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</si>
  <si>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</si>
  <si>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</si>
  <si>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</si>
  <si>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</si>
  <si>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</si>
  <si>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</si>
  <si>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</si>
  <si>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</si>
  <si>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</si>
  <si>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</si>
  <si>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</si>
  <si>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</si>
  <si>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</si>
  <si>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</si>
  <si>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</si>
  <si>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</si>
  <si>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</si>
  <si>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</si>
  <si>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</si>
  <si>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</si>
  <si>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</si>
  <si>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</si>
  <si>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</si>
  <si>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</si>
  <si>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</si>
  <si>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</si>
  <si>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</si>
  <si>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</si>
  <si>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</si>
  <si>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</si>
  <si>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</si>
  <si>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</si>
  <si>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</si>
  <si>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</si>
  <si>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</si>
  <si>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</si>
  <si>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</si>
  <si>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</si>
  <si>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</si>
  <si>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</si>
  <si>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</si>
  <si>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</si>
  <si>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</si>
  <si>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</si>
  <si>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</si>
  <si>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</si>
  <si>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</si>
  <si>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</si>
  <si>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</si>
  <si>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</si>
  <si>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</si>
  <si>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</si>
  <si>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</si>
  <si>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</si>
  <si>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</si>
  <si>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</si>
  <si>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</si>
  <si>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</si>
  <si>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</si>
  <si>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</si>
  <si>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</si>
  <si>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</si>
  <si>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</si>
  <si>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</si>
  <si>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</si>
  <si>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</si>
  <si>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</si>
  <si>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</si>
  <si>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</si>
  <si>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</si>
  <si>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</si>
  <si>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</si>
  <si>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</si>
  <si>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</si>
  <si>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</si>
  <si>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</si>
  <si>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</si>
  <si>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</si>
  <si>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</si>
  <si>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</si>
  <si>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</si>
  <si>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</si>
  <si>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</si>
  <si>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</si>
  <si>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</si>
  <si>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</si>
  <si>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</si>
  <si>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</si>
  <si>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</si>
  <si>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</si>
  <si>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</si>
  <si>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</si>
  <si>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</si>
  <si>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</si>
  <si>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</si>
  <si>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</si>
  <si>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</si>
  <si>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</si>
  <si>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</si>
  <si>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</si>
  <si>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</si>
  <si>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</si>
  <si>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</si>
  <si>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</si>
  <si>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</si>
  <si>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</si>
  <si>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</si>
  <si>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</si>
  <si>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</si>
  <si>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</si>
  <si>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</si>
  <si>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</si>
  <si>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</si>
  <si>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</si>
  <si>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</si>
  <si>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</si>
  <si>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</si>
  <si>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</si>
  <si>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</si>
  <si>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</si>
  <si>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</si>
  <si>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</si>
  <si>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</si>
  <si>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</si>
  <si>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</si>
  <si>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</si>
  <si>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</si>
  <si>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</si>
  <si>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</si>
  <si>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</si>
  <si>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</si>
  <si>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</si>
  <si>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</si>
  <si>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</si>
  <si>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</si>
  <si>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</si>
  <si>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</si>
  <si>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</si>
  <si>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</si>
  <si>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</si>
  <si>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</si>
  <si>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</si>
  <si>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</si>
  <si>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</si>
  <si>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</si>
  <si>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</si>
  <si>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</si>
  <si>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</si>
  <si>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</si>
  <si>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</si>
  <si>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</si>
  <si>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</si>
  <si>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</si>
  <si>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</si>
  <si>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</si>
  <si>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</si>
  <si>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</si>
  <si>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</si>
  <si>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</si>
  <si>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</si>
  <si>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</si>
  <si>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</si>
  <si>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</si>
  <si>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</si>
  <si>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</si>
  <si>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</si>
  <si>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</si>
  <si>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</si>
  <si>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</si>
  <si>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</si>
  <si>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</si>
  <si>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</si>
  <si>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</si>
  <si>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</si>
  <si>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</si>
  <si>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</si>
  <si>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</si>
  <si>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</si>
  <si>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</si>
  <si>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</si>
  <si>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</si>
  <si>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</si>
  <si>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</si>
  <si>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</si>
  <si>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</si>
  <si>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</si>
  <si>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</si>
  <si>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</si>
  <si>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</si>
  <si>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</si>
  <si>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</si>
  <si>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</si>
  <si>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</si>
  <si>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</si>
  <si>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</si>
  <si>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</si>
  <si>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</si>
  <si>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</si>
  <si>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</si>
  <si>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</si>
  <si>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</si>
  <si>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</si>
  <si>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</si>
  <si>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</si>
  <si>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</si>
  <si>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</si>
  <si>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</si>
  <si>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</si>
  <si>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</si>
  <si>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</si>
  <si>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</si>
  <si>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</si>
  <si>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</si>
  <si>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</si>
  <si>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</si>
  <si>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</si>
  <si>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</si>
  <si>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</si>
  <si>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</si>
  <si>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</si>
  <si>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</si>
  <si>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</si>
  <si>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</si>
  <si>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</si>
  <si>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</si>
  <si>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</si>
  <si>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</si>
  <si>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</si>
  <si>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</si>
  <si>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</si>
  <si>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</si>
  <si>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</si>
  <si>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</si>
  <si>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</si>
  <si>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</si>
  <si>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</si>
  <si>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</si>
  <si>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</si>
  <si>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</si>
  <si>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</si>
  <si>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</si>
  <si>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</si>
  <si>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</si>
  <si>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</si>
  <si>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</si>
  <si>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</si>
  <si>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</si>
  <si>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</si>
  <si>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</si>
  <si>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</si>
  <si>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</si>
  <si>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</si>
  <si>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</si>
  <si>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</si>
  <si>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</si>
  <si>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</si>
  <si>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</si>
  <si>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</si>
  <si>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</si>
  <si>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</si>
  <si>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</si>
  <si>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</si>
  <si>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</si>
  <si>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</si>
  <si>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</si>
  <si>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</si>
  <si>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</si>
  <si>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</si>
  <si>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</si>
  <si>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</si>
  <si>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</si>
  <si>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</si>
  <si>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</si>
  <si>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</si>
  <si>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</si>
  <si>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</si>
  <si>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</si>
  <si>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</si>
  <si>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</si>
  <si>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</si>
  <si>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</si>
  <si>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</si>
  <si>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</si>
  <si>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</si>
  <si>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</si>
  <si>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</si>
  <si>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</si>
  <si>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</si>
  <si>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</si>
  <si>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</si>
  <si>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</si>
  <si>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</si>
  <si>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</si>
  <si>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</si>
  <si>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</si>
  <si>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</si>
  <si>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</si>
  <si>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</si>
  <si>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</si>
  <si>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</si>
  <si>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</si>
  <si>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</si>
  <si>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</si>
  <si>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</si>
  <si>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</si>
  <si>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</si>
  <si>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</si>
  <si>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</si>
  <si>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</si>
  <si>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</si>
  <si>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</si>
  <si>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</si>
  <si>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</si>
  <si>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</si>
  <si>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</si>
  <si>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</si>
  <si>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</si>
  <si>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</si>
  <si>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</si>
  <si>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</si>
  <si>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</si>
  <si>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</si>
  <si>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</si>
  <si>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</si>
  <si>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</si>
  <si>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</si>
  <si>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</si>
  <si>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</si>
  <si>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</si>
  <si>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</si>
  <si>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</si>
  <si>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</si>
  <si>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</si>
  <si>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</si>
  <si>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</si>
  <si>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</si>
  <si>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</si>
  <si>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</si>
  <si>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</si>
  <si>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</si>
  <si>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</si>
  <si>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</si>
  <si>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</si>
  <si>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</si>
  <si>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</si>
  <si>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</si>
  <si>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</si>
  <si>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</si>
  <si>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</si>
  <si>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</si>
  <si>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</si>
  <si>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</si>
  <si>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</si>
  <si>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</si>
  <si>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</si>
  <si>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</si>
  <si>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</si>
  <si>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</si>
  <si>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</si>
  <si>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</si>
  <si>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</si>
  <si>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</si>
  <si>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</si>
  <si>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</si>
  <si>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</si>
  <si>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</si>
  <si>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</si>
  <si>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</si>
  <si>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</si>
  <si>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</si>
  <si>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</si>
  <si>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</si>
  <si>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</si>
  <si>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</si>
  <si>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</si>
  <si>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</si>
  <si>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</si>
  <si>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</si>
  <si>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</si>
  <si>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</si>
  <si>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</si>
  <si>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</si>
  <si>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</si>
  <si>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</si>
  <si>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</si>
  <si>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</si>
  <si>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</si>
  <si>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</si>
  <si>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</si>
  <si>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</si>
  <si>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</si>
  <si>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</si>
  <si>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</si>
  <si>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</si>
  <si>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</si>
  <si>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</si>
  <si>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</si>
  <si>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</si>
  <si>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</si>
  <si>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</si>
  <si>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</si>
  <si>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</si>
  <si>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</si>
  <si>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</si>
  <si>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</si>
  <si>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</si>
  <si>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</si>
  <si>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</si>
  <si>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</si>
  <si>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</si>
  <si>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</si>
  <si>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</si>
  <si>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</si>
  <si>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</si>
  <si>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</si>
  <si>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</si>
  <si>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</si>
  <si>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</si>
  <si>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</si>
  <si>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</si>
  <si>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</si>
  <si>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</si>
  <si>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</si>
  <si>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</si>
  <si>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</si>
  <si>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</si>
  <si>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</si>
  <si>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</si>
  <si>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</si>
  <si>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</si>
  <si>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</si>
  <si>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</si>
  <si>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</si>
  <si>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</si>
  <si>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</si>
  <si>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</si>
  <si>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</si>
  <si>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</si>
  <si>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</si>
  <si>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</si>
  <si>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</si>
  <si>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</si>
  <si>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</si>
  <si>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</si>
  <si>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</si>
  <si>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</si>
  <si>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</si>
  <si>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</si>
  <si>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</si>
  <si>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</si>
  <si>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</si>
  <si>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</si>
  <si>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</si>
  <si>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</si>
  <si>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</si>
  <si>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</si>
  <si>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</si>
  <si>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</si>
  <si>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</si>
  <si>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</si>
  <si>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</si>
  <si>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</si>
  <si>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</si>
  <si>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</si>
  <si>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</si>
  <si>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</si>
  <si>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</si>
  <si>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</si>
  <si>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</si>
  <si>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</si>
  <si>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</si>
  <si>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</si>
  <si>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</si>
  <si>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</si>
  <si>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</si>
  <si>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</si>
  <si>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</si>
  <si>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</si>
  <si>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</si>
  <si>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</si>
  <si>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</si>
  <si>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</si>
  <si>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</si>
  <si>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</si>
  <si>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</si>
  <si>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</si>
  <si>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</si>
  <si>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</si>
  <si>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</si>
  <si>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</si>
  <si>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</si>
  <si>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</si>
  <si>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</si>
  <si>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</si>
  <si>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</si>
  <si>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</si>
  <si>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</si>
  <si>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</si>
  <si>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</si>
  <si>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</si>
  <si>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</si>
  <si>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</si>
  <si>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</si>
  <si>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</si>
  <si>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</si>
  <si>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</si>
  <si>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</si>
  <si>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</si>
  <si>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</si>
  <si>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</si>
  <si>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</si>
  <si>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</si>
  <si>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</si>
  <si>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</si>
  <si>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</si>
  <si>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</si>
  <si>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</si>
  <si>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</si>
  <si>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</si>
  <si>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</si>
  <si>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</si>
  <si>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</si>
  <si>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</si>
  <si>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</si>
  <si>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</si>
  <si>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</si>
  <si>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</si>
  <si>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</si>
  <si>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</si>
  <si>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</si>
  <si>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</si>
  <si>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</si>
  <si>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</si>
  <si>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</si>
  <si>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</si>
  <si>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</si>
  <si>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</si>
  <si>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</si>
  <si>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</si>
  <si>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</si>
  <si>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</si>
  <si>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</si>
  <si>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</si>
  <si>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</si>
  <si>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</si>
  <si>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</si>
  <si>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</si>
  <si>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</si>
  <si>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</si>
  <si>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</si>
  <si>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</si>
  <si>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</si>
  <si>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</si>
  <si>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</si>
  <si>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</si>
  <si>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</si>
  <si>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</si>
  <si>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</si>
  <si>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</si>
  <si>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</si>
  <si>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</si>
  <si>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</si>
  <si>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</si>
  <si>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</si>
  <si>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</si>
  <si>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</si>
  <si>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</si>
  <si>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</si>
  <si>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</si>
  <si>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</si>
  <si>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</si>
  <si>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</si>
  <si>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</si>
  <si>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</si>
  <si>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</si>
  <si>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</si>
  <si>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</si>
  <si>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</si>
  <si>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</si>
  <si>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</si>
  <si>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</si>
  <si>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</si>
  <si>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</si>
  <si>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</si>
  <si>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</si>
  <si>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</si>
  <si>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</si>
  <si>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</si>
  <si>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</si>
  <si>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</si>
  <si>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</si>
  <si>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</si>
  <si>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</si>
  <si>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</si>
  <si>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</si>
  <si>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</si>
  <si>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</si>
  <si>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</si>
  <si>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</si>
  <si>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</si>
  <si>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</si>
  <si>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</si>
  <si>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</si>
  <si>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</si>
  <si>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</si>
  <si>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</si>
  <si>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</si>
  <si>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</si>
  <si>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</si>
  <si>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</si>
  <si>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</si>
  <si>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</si>
  <si>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</si>
  <si>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</si>
  <si>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</si>
  <si>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</si>
  <si>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</si>
  <si>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</si>
  <si>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</si>
  <si>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</si>
  <si>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</si>
  <si>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</si>
  <si>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</si>
  <si>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</si>
  <si>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</si>
  <si>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</si>
  <si>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</si>
  <si>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</si>
  <si>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</si>
  <si>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</si>
  <si>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</si>
  <si>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</si>
  <si>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</si>
  <si>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</si>
  <si>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</si>
  <si>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</si>
  <si>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</si>
  <si>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</si>
  <si>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</si>
  <si>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</si>
  <si>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</si>
  <si>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</si>
  <si>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</si>
  <si>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</si>
  <si>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</si>
  <si>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</si>
  <si>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</si>
  <si>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</si>
  <si>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</si>
  <si>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</si>
  <si>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</si>
  <si>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</si>
  <si>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</si>
  <si>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</si>
  <si>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</si>
  <si>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</si>
  <si>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</si>
  <si>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</si>
  <si>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</si>
  <si>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</si>
  <si>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</si>
  <si>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</si>
  <si>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</si>
  <si>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</si>
  <si>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</si>
  <si>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</si>
  <si>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</si>
  <si>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</si>
  <si>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</si>
  <si>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</si>
  <si>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</si>
  <si>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</si>
  <si>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</si>
  <si>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</si>
  <si>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</si>
  <si>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</si>
  <si>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</si>
  <si>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</si>
  <si>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</si>
  <si>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</si>
  <si>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</si>
  <si>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</si>
  <si>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</si>
  <si>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</si>
  <si>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</si>
  <si>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</si>
  <si>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</si>
  <si>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</si>
  <si>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</si>
  <si>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</si>
  <si>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</si>
  <si>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</si>
  <si>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</si>
  <si>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</si>
  <si>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</si>
  <si>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</si>
  <si>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</si>
  <si>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</si>
  <si>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</si>
  <si>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</si>
  <si>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</si>
  <si>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</si>
  <si>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</si>
  <si>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</si>
  <si>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</si>
  <si>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</si>
  <si>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</si>
  <si>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</si>
  <si>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</si>
  <si>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</si>
  <si>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</si>
  <si>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</si>
  <si>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</si>
  <si>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</si>
  <si>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</si>
  <si>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</si>
  <si>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</si>
  <si>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</si>
  <si>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</si>
  <si>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</si>
  <si>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</si>
  <si>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</si>
  <si>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</si>
  <si>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</si>
  <si>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</si>
  <si>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</si>
  <si>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</si>
  <si>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</si>
  <si>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</si>
  <si>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</si>
  <si>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</si>
  <si>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</si>
  <si>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</si>
  <si>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</si>
  <si>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</si>
  <si>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</si>
  <si>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</si>
  <si>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</si>
  <si>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</si>
  <si>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</si>
  <si>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</si>
  <si>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</si>
  <si>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</si>
  <si>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</si>
  <si>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</si>
  <si>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</si>
  <si>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</si>
  <si>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</si>
  <si>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</si>
  <si>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</si>
  <si>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</si>
  <si>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</si>
  <si>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</si>
  <si>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</si>
  <si>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</si>
  <si>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</si>
  <si>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</si>
  <si>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</si>
  <si>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</si>
  <si>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</si>
  <si>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</si>
  <si>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</si>
  <si>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</si>
  <si>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</si>
  <si>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</si>
  <si>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</si>
  <si>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</si>
  <si>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</si>
  <si>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</si>
  <si>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</si>
  <si>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</si>
  <si>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</si>
  <si>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</si>
  <si>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</si>
  <si>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</si>
  <si>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</si>
  <si>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</si>
  <si>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</si>
  <si>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</si>
  <si>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</si>
  <si>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</si>
  <si>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</si>
  <si>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</si>
  <si>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</si>
  <si>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</si>
  <si>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</si>
  <si>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</si>
  <si>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</si>
  <si>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</si>
  <si>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</si>
  <si>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</si>
  <si>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</si>
  <si>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</si>
  <si>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</si>
  <si>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</si>
  <si>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</si>
  <si>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</si>
  <si>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</si>
  <si>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</si>
  <si>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</si>
  <si>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</si>
  <si>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</si>
  <si>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</si>
  <si>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</si>
  <si>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</si>
  <si>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</si>
  <si>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</si>
  <si>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</si>
  <si>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</si>
  <si>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</si>
  <si>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</si>
  <si>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</si>
  <si>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</si>
  <si>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</si>
  <si>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</si>
  <si>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</si>
  <si>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</si>
  <si>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</si>
  <si>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</si>
  <si>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</si>
  <si>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</si>
  <si>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</si>
  <si>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</si>
  <si>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</si>
  <si>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</si>
  <si>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</si>
  <si>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</si>
  <si>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</si>
  <si>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</si>
  <si>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</si>
  <si>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</si>
  <si>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</si>
  <si>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</si>
  <si>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</si>
  <si>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</si>
  <si>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</si>
  <si>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</si>
  <si>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</si>
  <si>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</si>
  <si>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</si>
  <si>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</si>
  <si>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</si>
  <si>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</si>
  <si>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</si>
  <si>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</si>
  <si>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</si>
  <si>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</si>
  <si>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</si>
  <si>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</si>
  <si>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</si>
  <si>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</si>
  <si>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</si>
  <si>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</si>
  <si>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</si>
  <si>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</si>
  <si>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</si>
  <si>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</si>
  <si>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</si>
  <si>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</si>
  <si>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</si>
  <si>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</si>
  <si>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</si>
  <si>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</si>
  <si>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</si>
  <si>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</si>
  <si>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</si>
  <si>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</si>
  <si>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</si>
  <si>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</si>
  <si>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</si>
  <si>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</si>
  <si>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</si>
  <si>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</si>
  <si>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</si>
  <si>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</si>
  <si>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</si>
  <si>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</si>
  <si>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</si>
  <si>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</si>
  <si>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</si>
  <si>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</si>
  <si>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</si>
  <si>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</si>
  <si>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</si>
  <si>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</si>
  <si>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</si>
  <si>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</si>
  <si>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</si>
  <si>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</si>
  <si>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</si>
  <si>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</si>
  <si>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</si>
  <si>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</si>
  <si>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</si>
  <si>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</si>
  <si>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</si>
  <si>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</si>
  <si>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</si>
  <si>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</si>
  <si>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</si>
  <si>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</si>
  <si>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</si>
  <si>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</si>
  <si>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</si>
  <si>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</si>
  <si>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</si>
  <si>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</si>
  <si>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</si>
  <si>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</si>
  <si>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</si>
  <si>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</si>
  <si>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</si>
  <si>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</si>
  <si>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</si>
  <si>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</si>
  <si>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</si>
  <si>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</si>
  <si>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</si>
  <si>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</si>
  <si>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</si>
  <si>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</si>
  <si>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</si>
  <si>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</si>
  <si>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</si>
  <si>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</si>
  <si>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</si>
  <si>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</si>
  <si>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</si>
  <si>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</si>
  <si>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</si>
  <si>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</si>
  <si>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</si>
  <si>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</si>
  <si>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</si>
  <si>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</si>
  <si>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</si>
  <si>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</si>
  <si>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</si>
  <si>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</si>
  <si>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</si>
  <si>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</si>
  <si>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</si>
  <si>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</si>
  <si>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</si>
  <si>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</si>
  <si>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</si>
  <si>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</si>
  <si>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</si>
  <si>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</si>
  <si>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</si>
  <si>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</si>
  <si>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</si>
  <si>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</si>
  <si>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</si>
  <si>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</si>
  <si>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</si>
  <si>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</si>
  <si>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</si>
  <si>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</si>
  <si>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</si>
  <si>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</si>
  <si>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</si>
  <si>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</si>
  <si>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</si>
  <si>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</si>
  <si>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</si>
  <si>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</si>
  <si>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</si>
  <si>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</si>
  <si>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</si>
  <si>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</si>
  <si>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</si>
  <si>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</si>
  <si>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</si>
  <si>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</si>
  <si>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</si>
  <si>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</si>
  <si>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</si>
  <si>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</si>
  <si>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</si>
  <si>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</si>
  <si>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</si>
  <si>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</si>
  <si>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</si>
  <si>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</si>
  <si>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</si>
  <si>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</si>
  <si>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</si>
  <si>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</si>
  <si>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</si>
  <si>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</si>
  <si>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</si>
  <si>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</si>
  <si>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</si>
  <si>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</si>
  <si>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</si>
  <si>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</si>
  <si>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</si>
  <si>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</si>
  <si>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</si>
  <si>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</si>
  <si>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</si>
  <si>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</si>
  <si>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</si>
  <si>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</si>
  <si>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</si>
  <si>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</si>
  <si>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</si>
  <si>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</si>
  <si>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</si>
  <si>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</si>
  <si>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</si>
  <si>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</si>
  <si>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</si>
  <si>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</si>
  <si>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</si>
  <si>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</si>
  <si>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</si>
  <si>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</si>
  <si>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</si>
  <si>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</si>
  <si>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</si>
  <si>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</si>
  <si>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</si>
  <si>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</si>
  <si>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</si>
  <si>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</si>
  <si>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</si>
  <si>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</si>
  <si>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</si>
  <si>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</si>
  <si>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</si>
  <si>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</si>
  <si>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</si>
  <si>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</si>
  <si>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</si>
  <si>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</si>
  <si>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</si>
  <si>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</si>
  <si>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</si>
  <si>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</si>
  <si>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</si>
  <si>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</si>
  <si>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</si>
  <si>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</si>
  <si>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</si>
  <si>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</si>
  <si>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</si>
  <si>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</si>
  <si>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</si>
  <si>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</si>
  <si>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</si>
  <si>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</si>
  <si>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</si>
  <si>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</si>
  <si>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</si>
  <si>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</si>
  <si>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</si>
  <si>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</si>
  <si>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</si>
  <si>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</si>
  <si>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</si>
  <si>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</si>
  <si>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</si>
  <si>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</si>
  <si>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</si>
  <si>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</si>
  <si>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</si>
  <si>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</si>
  <si>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</si>
  <si>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</si>
  <si>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</si>
  <si>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</si>
  <si>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</si>
  <si>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</si>
  <si>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</si>
  <si>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</si>
  <si>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</si>
  <si>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</si>
  <si>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</si>
  <si>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</si>
  <si>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</si>
  <si>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</si>
  <si>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</si>
  <si>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</si>
  <si>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</si>
  <si>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</si>
  <si>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</si>
  <si>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</si>
  <si>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</si>
  <si>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</si>
  <si>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</si>
  <si>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</si>
  <si>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</si>
  <si>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</si>
  <si>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</si>
  <si>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</si>
  <si>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</si>
  <si>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</si>
  <si>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</si>
  <si>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</si>
  <si>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</si>
  <si>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</si>
  <si>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</si>
  <si>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</si>
  <si>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</si>
  <si>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</si>
  <si>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</si>
  <si>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</si>
  <si>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</si>
  <si>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</si>
  <si>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</si>
  <si>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</si>
  <si>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</si>
  <si>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</si>
  <si>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</si>
  <si>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</si>
  <si>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</si>
  <si>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</si>
  <si>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</si>
  <si>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</si>
  <si>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</si>
  <si>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</si>
  <si>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</si>
  <si>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</si>
  <si>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</si>
  <si>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</si>
  <si>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</si>
  <si>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</si>
  <si>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</si>
  <si>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</si>
  <si>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</si>
  <si>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</si>
  <si>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</si>
  <si>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</si>
  <si>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</si>
  <si>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</si>
  <si>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</si>
  <si>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</si>
  <si>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</si>
  <si>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</si>
  <si>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</si>
  <si>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</si>
  <si>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</si>
  <si>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</si>
  <si>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</si>
  <si>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</si>
  <si>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</si>
  <si>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</si>
  <si>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</si>
  <si>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</si>
  <si>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</si>
  <si>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</si>
  <si>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</si>
  <si>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</si>
  <si>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</si>
  <si>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</si>
  <si>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</si>
  <si>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</si>
  <si>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</si>
  <si>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</si>
  <si>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</si>
  <si>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</si>
  <si>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</si>
  <si>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</si>
  <si>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</si>
  <si>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</si>
  <si>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</si>
  <si>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</si>
  <si>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</si>
  <si>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</si>
  <si>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</si>
  <si>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</si>
  <si>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</si>
  <si>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</si>
  <si>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</si>
  <si>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</si>
  <si>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</si>
  <si>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</si>
  <si>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</si>
  <si>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</si>
  <si>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</si>
  <si>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</si>
  <si>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</si>
  <si>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</si>
  <si>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</si>
  <si>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</si>
  <si>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</si>
  <si>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</si>
  <si>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</si>
  <si>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</si>
  <si>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</si>
  <si>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</si>
  <si>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</si>
  <si>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</si>
  <si>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</si>
  <si>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</si>
  <si>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</si>
  <si>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</si>
  <si>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</si>
  <si>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</si>
  <si>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</si>
  <si>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</si>
  <si>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</si>
  <si>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</si>
  <si>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</si>
  <si>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</si>
  <si>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</si>
  <si>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</si>
  <si>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</si>
  <si>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</si>
  <si>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</si>
  <si>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</si>
  <si>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</si>
  <si>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</si>
  <si>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</si>
  <si>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</si>
  <si>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</si>
  <si>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</si>
  <si>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</si>
  <si>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</si>
  <si>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</si>
  <si>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</si>
  <si>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</si>
  <si>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</si>
  <si>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</si>
  <si>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</si>
  <si>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</si>
  <si>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</si>
  <si>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</si>
  <si>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</si>
  <si>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</si>
  <si>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</si>
  <si>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</si>
  <si>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</si>
  <si>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</si>
  <si>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</si>
  <si>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</si>
  <si>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</si>
  <si>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</si>
  <si>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</si>
  <si>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</si>
  <si>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</si>
  <si>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</si>
  <si>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</si>
  <si>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</si>
  <si>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</si>
  <si>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</si>
  <si>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</si>
  <si>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</si>
  <si>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</si>
  <si>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</si>
  <si>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</si>
  <si>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</si>
  <si>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</si>
  <si>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</si>
  <si>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</si>
  <si>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</si>
  <si>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</si>
  <si>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</si>
  <si>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</si>
  <si>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</si>
  <si>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</si>
  <si>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</si>
  <si>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</si>
  <si>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</si>
  <si>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</si>
  <si>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</si>
  <si>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</si>
  <si>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</si>
  <si>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</si>
  <si>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</si>
  <si>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</si>
  <si>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</si>
  <si>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</si>
  <si>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</si>
  <si>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</si>
  <si>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</si>
  <si>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</si>
  <si>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</si>
  <si>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</si>
  <si>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</si>
  <si>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</si>
  <si>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</si>
  <si>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</si>
  <si>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</si>
  <si>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</si>
  <si>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</si>
  <si>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</si>
  <si>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</si>
  <si>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</si>
  <si>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</si>
  <si>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</si>
  <si>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</si>
  <si>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</si>
  <si>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</si>
  <si>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</si>
  <si>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</si>
  <si>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</si>
  <si>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</si>
  <si>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</si>
  <si>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</si>
  <si>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</si>
  <si>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</si>
  <si>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</si>
  <si>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</si>
  <si>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</si>
  <si>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</si>
  <si>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</si>
  <si>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</si>
  <si>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</si>
  <si>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</si>
  <si>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</si>
  <si>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</si>
  <si>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</si>
  <si>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</si>
  <si>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</si>
  <si>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</si>
  <si>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</si>
  <si>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</si>
  <si>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</si>
  <si>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</si>
  <si>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</si>
  <si>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</si>
  <si>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</si>
  <si>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</si>
  <si>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</si>
  <si>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</si>
  <si>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</si>
  <si>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</si>
  <si>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</si>
  <si>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</si>
  <si>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</si>
  <si>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</si>
  <si>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</si>
  <si>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</si>
  <si>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</si>
  <si>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</si>
  <si>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</si>
  <si>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</si>
  <si>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</si>
  <si>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</si>
  <si>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</si>
  <si>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</si>
  <si>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</si>
  <si>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</si>
  <si>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</si>
  <si>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</si>
  <si>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</si>
  <si>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</si>
  <si>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</si>
  <si>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</si>
  <si>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</si>
  <si>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</si>
  <si>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</si>
  <si>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</si>
  <si>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</si>
  <si>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</si>
  <si>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</si>
  <si>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</si>
  <si>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</si>
  <si>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</si>
  <si>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</si>
  <si>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</si>
  <si>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</si>
  <si>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</si>
  <si>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</si>
  <si>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</si>
  <si>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</si>
  <si>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</si>
  <si>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</si>
  <si>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</si>
  <si>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</si>
  <si>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</si>
  <si>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</si>
  <si>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</si>
  <si>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</si>
  <si>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</si>
  <si>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</si>
  <si>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</si>
  <si>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</si>
  <si>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</si>
  <si>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</si>
  <si>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</si>
  <si>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</si>
  <si>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</si>
  <si>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</si>
  <si>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</si>
  <si>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</si>
  <si>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</si>
  <si>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</si>
  <si>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</si>
  <si>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</si>
  <si>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</si>
  <si>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</si>
  <si>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</si>
  <si>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</si>
  <si>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</si>
  <si>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</si>
  <si>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</si>
  <si>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</si>
  <si>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</si>
  <si>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</si>
  <si>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</si>
  <si>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</si>
  <si>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</si>
  <si>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</si>
  <si>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</si>
  <si>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</si>
  <si>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</si>
  <si>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</si>
  <si>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</si>
  <si>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</si>
  <si>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</si>
  <si>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</si>
  <si>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</si>
  <si>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</si>
  <si>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</si>
  <si>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</si>
  <si>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</si>
  <si>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</si>
  <si>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</si>
  <si>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</si>
  <si>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</si>
  <si>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</si>
  <si>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</si>
  <si>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</si>
  <si>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</si>
  <si>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</si>
  <si>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</si>
  <si>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</si>
  <si>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</si>
  <si>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</si>
  <si>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</si>
  <si>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</si>
  <si>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</si>
  <si>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</si>
  <si>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</si>
  <si>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</si>
  <si>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</si>
  <si>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</si>
  <si>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</si>
  <si>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</si>
  <si>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</si>
  <si>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</si>
  <si>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</si>
  <si>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</si>
  <si>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</si>
  <si>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</si>
  <si>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</si>
  <si>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</si>
  <si>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</si>
  <si>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</si>
  <si>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</si>
  <si>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</si>
  <si>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</si>
  <si>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</si>
  <si>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</si>
  <si>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</si>
  <si>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</si>
  <si>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</si>
  <si>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</si>
  <si>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</si>
  <si>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</si>
  <si>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</si>
  <si>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</si>
  <si>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</si>
  <si>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</si>
  <si>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</si>
  <si>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</si>
  <si>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</si>
  <si>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</si>
  <si>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</si>
  <si>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</si>
  <si>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</si>
  <si>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</si>
  <si>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</si>
  <si>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</si>
  <si>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</si>
  <si>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</si>
  <si>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</si>
  <si>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</si>
  <si>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</si>
  <si>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</si>
  <si>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</si>
  <si>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</si>
  <si>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</si>
  <si>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</si>
  <si>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</si>
  <si>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</si>
  <si>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</si>
  <si>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</si>
  <si>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</si>
  <si>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</si>
  <si>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</si>
  <si>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</si>
  <si>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</si>
  <si>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</si>
  <si>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</si>
  <si>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</si>
  <si>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</si>
  <si>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</si>
  <si>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</si>
  <si>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</si>
  <si>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</si>
  <si>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</si>
  <si>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</si>
  <si>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</si>
  <si>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</si>
  <si>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</si>
  <si>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</si>
  <si>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</si>
  <si>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</si>
  <si>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</si>
  <si>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</si>
  <si>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</si>
  <si>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</si>
  <si>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</si>
  <si>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</si>
  <si>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</si>
  <si>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</si>
  <si>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</si>
  <si>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</si>
  <si>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</si>
  <si>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</si>
  <si>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</si>
  <si>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</si>
  <si>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</si>
  <si>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</si>
  <si>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</si>
  <si>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</si>
  <si>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</si>
  <si>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</si>
  <si>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</si>
  <si>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</si>
  <si>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</si>
  <si>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</si>
  <si>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</si>
  <si>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</si>
  <si>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</si>
  <si>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</si>
  <si>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</si>
  <si>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</si>
  <si>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</si>
  <si>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</si>
  <si>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</si>
  <si>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</si>
  <si>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</si>
  <si>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</si>
  <si>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</si>
  <si>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</si>
  <si>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</si>
  <si>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</si>
  <si>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</si>
  <si>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</si>
  <si>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</si>
  <si>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</si>
  <si>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</si>
  <si>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</si>
  <si>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</si>
  <si>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</si>
  <si>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</si>
  <si>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</si>
  <si>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</si>
  <si>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</si>
  <si>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</si>
  <si>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</si>
  <si>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</si>
  <si>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</si>
  <si>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</si>
  <si>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</si>
  <si>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</si>
  <si>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</si>
  <si>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</si>
  <si>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</si>
  <si>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</si>
  <si>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</si>
  <si>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</si>
  <si>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</si>
  <si>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</si>
  <si>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</si>
  <si>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</si>
  <si>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</si>
  <si>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</si>
  <si>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</si>
  <si>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</si>
  <si>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</si>
  <si>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</si>
  <si>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</si>
  <si>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</si>
  <si>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</si>
  <si>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</si>
  <si>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</si>
  <si>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</si>
  <si>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</si>
  <si>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</si>
  <si>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</si>
  <si>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</si>
  <si>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</si>
  <si>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</si>
  <si>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</si>
  <si>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</si>
  <si>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</si>
  <si>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</si>
  <si>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</si>
  <si>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</si>
  <si>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</si>
  <si>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</si>
  <si>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</si>
  <si>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</si>
  <si>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</si>
  <si>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</si>
  <si>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</si>
  <si>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</si>
  <si>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</si>
  <si>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</si>
  <si>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</si>
  <si>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</si>
  <si>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</si>
  <si>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</si>
  <si>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</si>
  <si>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</si>
  <si>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</si>
  <si>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</si>
  <si>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</si>
  <si>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</si>
  <si>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</si>
  <si>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</si>
  <si>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</si>
  <si>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</si>
  <si>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</si>
  <si>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</si>
  <si>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</si>
  <si>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</si>
  <si>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</si>
  <si>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</si>
  <si>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</si>
  <si>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</si>
  <si>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</si>
  <si>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</si>
  <si>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</si>
  <si>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</si>
  <si>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</si>
  <si>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</si>
  <si>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</si>
  <si>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</si>
  <si>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</si>
  <si>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</si>
  <si>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</si>
  <si>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</si>
  <si>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</si>
  <si>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</si>
  <si>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</si>
  <si>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</si>
  <si>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</si>
  <si>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</si>
  <si>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</si>
  <si>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</si>
  <si>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</si>
  <si>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</si>
  <si>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</si>
  <si>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</si>
  <si>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</si>
  <si>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</si>
  <si>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</si>
  <si>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</si>
  <si>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</si>
  <si>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</si>
  <si>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</si>
  <si>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</si>
  <si>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</si>
  <si>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</si>
  <si>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</si>
  <si>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</si>
  <si>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</si>
  <si>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</si>
  <si>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</si>
  <si>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</si>
  <si>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</si>
  <si>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</si>
  <si>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</si>
  <si>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</si>
  <si>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</si>
  <si>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</si>
  <si>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</si>
  <si>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</si>
  <si>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</si>
  <si>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</si>
  <si>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</si>
  <si>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</si>
  <si>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</si>
  <si>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</si>
  <si>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</si>
  <si>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</si>
  <si>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</si>
  <si>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</si>
  <si>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</si>
  <si>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</si>
  <si>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</si>
  <si>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</si>
  <si>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</si>
  <si>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</si>
  <si>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</si>
  <si>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</si>
  <si>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</si>
  <si>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</si>
  <si>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</si>
  <si>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</si>
  <si>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</si>
  <si>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</si>
  <si>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</si>
  <si>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</si>
  <si>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</si>
  <si>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</si>
  <si>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</si>
  <si>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</si>
  <si>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</si>
  <si>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</si>
  <si>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</si>
  <si>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</si>
  <si>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</si>
  <si>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</si>
  <si>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</si>
  <si>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</si>
  <si>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</si>
  <si>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</si>
  <si>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</si>
  <si>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</si>
  <si>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</si>
  <si>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</si>
  <si>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</si>
  <si>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</si>
  <si>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</si>
  <si>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</si>
  <si>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</si>
  <si>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</si>
  <si>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</si>
  <si>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</si>
  <si>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</si>
  <si>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</si>
  <si>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</si>
  <si>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</si>
  <si>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</si>
  <si>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</si>
  <si>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</si>
  <si>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</si>
  <si>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</si>
  <si>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</si>
  <si>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</si>
  <si>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</si>
  <si>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</si>
  <si>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</si>
  <si>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</si>
  <si>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</si>
  <si>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</si>
  <si>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</si>
  <si>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</si>
  <si>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</si>
  <si>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</si>
  <si>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</si>
  <si>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</si>
  <si>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</si>
  <si>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</si>
  <si>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</si>
  <si>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</si>
  <si>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</si>
  <si>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</si>
  <si>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</si>
  <si>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</si>
  <si>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</si>
  <si>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</si>
  <si>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</si>
  <si>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</si>
  <si>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</si>
  <si>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</si>
  <si>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</si>
  <si>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</si>
  <si>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</si>
  <si>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</si>
  <si>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</si>
  <si>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</si>
  <si>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</si>
  <si>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</si>
  <si>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</si>
  <si>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</si>
  <si>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</si>
  <si>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</si>
  <si>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</si>
  <si>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</si>
  <si>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</si>
  <si>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</si>
  <si>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</si>
  <si>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</si>
  <si>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</si>
  <si>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</si>
  <si>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</si>
  <si>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</si>
  <si>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</si>
  <si>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</si>
  <si>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</si>
  <si>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</si>
  <si>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</si>
  <si>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</si>
  <si>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</si>
  <si>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</si>
  <si>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</si>
  <si>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</si>
  <si>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</si>
  <si>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</si>
  <si>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</si>
  <si>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</si>
  <si>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</si>
  <si>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</si>
  <si>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</si>
  <si>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</si>
  <si>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</si>
  <si>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</si>
  <si>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</si>
  <si>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</si>
  <si>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</si>
  <si>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</si>
  <si>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</si>
  <si>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</si>
  <si>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</si>
  <si>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</si>
  <si>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</si>
  <si>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</si>
  <si>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</si>
  <si>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</si>
  <si>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</si>
  <si>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</si>
  <si>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</si>
  <si>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</si>
  <si>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</si>
  <si>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</si>
  <si>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</si>
  <si>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</si>
  <si>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</si>
  <si>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</si>
  <si>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</si>
  <si>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</si>
  <si>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</si>
  <si>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</si>
  <si>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</si>
  <si>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</si>
  <si>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</si>
  <si>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</si>
  <si>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</si>
  <si>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</si>
  <si>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</si>
  <si>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</si>
  <si>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</si>
  <si>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</si>
  <si>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</si>
  <si>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</si>
  <si>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</si>
  <si>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</si>
  <si>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</si>
  <si>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</si>
  <si>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</si>
  <si>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</si>
  <si>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</si>
  <si>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</si>
  <si>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</si>
  <si>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</si>
  <si>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</si>
  <si>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</si>
  <si>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</si>
  <si>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</si>
  <si>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</si>
  <si>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</si>
  <si>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</si>
  <si>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</si>
  <si>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</si>
  <si>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</si>
  <si>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</si>
  <si>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</si>
  <si>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</si>
  <si>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</si>
  <si>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</si>
  <si>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</si>
  <si>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</si>
  <si>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</si>
  <si>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</si>
  <si>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</si>
  <si>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</si>
  <si>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</si>
  <si>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</si>
  <si>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</si>
  <si>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</si>
  <si>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</si>
  <si>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</si>
  <si>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</si>
  <si>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</si>
  <si>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</si>
  <si>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</si>
  <si>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</si>
  <si>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</si>
  <si>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</si>
  <si>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</si>
  <si>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</si>
  <si>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</si>
  <si>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</si>
  <si>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</si>
  <si>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</si>
  <si>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</si>
  <si>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</si>
  <si>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</si>
  <si>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</si>
  <si>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</si>
  <si>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</si>
  <si>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</si>
  <si>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</si>
  <si>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</si>
  <si>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</si>
  <si>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</si>
  <si>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</si>
  <si>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</si>
  <si>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</si>
  <si>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</si>
  <si>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</si>
  <si>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</si>
  <si>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</si>
  <si>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</si>
  <si>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</si>
  <si>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</si>
  <si>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</si>
  <si>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</si>
  <si>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</si>
  <si>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</si>
  <si>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</si>
  <si>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</si>
  <si>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</si>
  <si>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</si>
  <si>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</si>
  <si>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</si>
  <si>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</si>
  <si>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</si>
  <si>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</si>
  <si>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</si>
  <si>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</si>
  <si>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</si>
  <si>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</si>
  <si>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</si>
  <si>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</si>
  <si>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</si>
  <si>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</si>
  <si>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</si>
  <si>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</si>
  <si>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</si>
  <si>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</si>
  <si>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</si>
  <si>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</si>
  <si>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</si>
  <si>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</si>
  <si>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</si>
  <si>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</si>
  <si>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</si>
  <si>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</si>
  <si>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</si>
  <si>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</si>
  <si>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</si>
  <si>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</si>
  <si>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</si>
  <si>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</si>
  <si>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</si>
  <si>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</si>
  <si>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</si>
  <si>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</si>
  <si>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</si>
  <si>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</si>
  <si>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</si>
  <si>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</si>
  <si>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</si>
  <si>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</si>
  <si>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</si>
  <si>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</si>
  <si>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</si>
  <si>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</si>
  <si>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</si>
  <si>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</si>
  <si>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</si>
  <si>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</si>
  <si>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</si>
  <si>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</si>
  <si>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</si>
  <si>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</si>
  <si>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</si>
  <si>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</si>
  <si>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</si>
  <si>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</si>
  <si>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</si>
  <si>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</si>
  <si>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</si>
  <si>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</si>
  <si>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</si>
  <si>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</si>
  <si>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</si>
  <si>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</si>
  <si>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</si>
  <si>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</si>
  <si>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</si>
  <si>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</si>
  <si>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</si>
  <si>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</si>
  <si>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</si>
  <si>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</si>
  <si>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</si>
  <si>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</si>
  <si>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</si>
  <si>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</si>
  <si>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</si>
  <si>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</si>
  <si>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</si>
  <si>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</si>
  <si>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</si>
  <si>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</si>
  <si>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</si>
  <si>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</si>
  <si>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</si>
  <si>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</si>
  <si>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</si>
  <si>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</si>
  <si>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</si>
  <si>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</si>
  <si>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</si>
  <si>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</si>
  <si>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</si>
  <si>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</si>
  <si>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</si>
  <si>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</si>
  <si>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</si>
  <si>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</si>
  <si>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</si>
  <si>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</si>
  <si>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</si>
  <si>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</si>
  <si>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</si>
  <si>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</si>
  <si>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</si>
  <si>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</si>
  <si>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</si>
  <si>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</si>
  <si>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</si>
  <si>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</si>
  <si>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</si>
  <si>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</si>
  <si>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</si>
  <si>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</si>
  <si>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</si>
  <si>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</si>
  <si>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</si>
  <si>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</si>
  <si>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</si>
  <si>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</si>
  <si>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</si>
  <si>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</si>
  <si>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</si>
  <si>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</si>
  <si>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</si>
  <si>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</si>
  <si>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</si>
  <si>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</si>
  <si>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</si>
  <si>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</si>
  <si>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</si>
  <si>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</si>
  <si>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</si>
  <si>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</si>
  <si>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</si>
  <si>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</si>
  <si>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</si>
  <si>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</si>
  <si>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</si>
  <si>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</si>
  <si>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</si>
  <si>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</si>
  <si>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</si>
  <si>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</si>
  <si>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</si>
  <si>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</si>
  <si>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</si>
  <si>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</si>
  <si>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</si>
  <si>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</si>
  <si>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</si>
  <si>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</si>
  <si>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</si>
  <si>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</si>
  <si>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</si>
  <si>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</si>
  <si>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</si>
  <si>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</si>
  <si>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</si>
  <si>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</si>
  <si>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</si>
  <si>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</si>
  <si>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</si>
  <si>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</si>
  <si>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</si>
  <si>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</si>
  <si>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</si>
  <si>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</si>
  <si>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</si>
  <si>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</si>
  <si>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</si>
  <si>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</si>
  <si>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</si>
  <si>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</si>
  <si>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</si>
  <si>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</si>
  <si>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</si>
  <si>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</si>
  <si>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</si>
  <si>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</si>
  <si>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</si>
  <si>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</si>
  <si>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</si>
  <si>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</si>
  <si>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</si>
  <si>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</si>
  <si>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</si>
  <si>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</si>
  <si>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</si>
  <si>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</si>
  <si>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</si>
  <si>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</si>
  <si>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</si>
  <si>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</si>
  <si>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</si>
  <si>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</si>
  <si>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</si>
  <si>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</si>
  <si>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</si>
  <si>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</si>
  <si>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</si>
  <si>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</si>
  <si>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</si>
  <si>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</si>
  <si>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</si>
  <si>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</si>
  <si>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</si>
  <si>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</si>
  <si>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</si>
  <si>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</si>
  <si>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</si>
  <si>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</si>
  <si>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</si>
  <si>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</si>
  <si>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</si>
  <si>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</si>
  <si>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</si>
  <si>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</si>
  <si>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</si>
  <si>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</si>
  <si>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</si>
  <si>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</si>
  <si>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</si>
  <si>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</si>
  <si>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</si>
  <si>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</si>
  <si>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</si>
  <si>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</si>
  <si>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</si>
  <si>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</si>
  <si>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</si>
  <si>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</si>
  <si>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</si>
  <si>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</si>
  <si>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</si>
  <si>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</si>
  <si>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</si>
  <si>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</si>
  <si>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</si>
  <si>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</si>
  <si>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</si>
  <si>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</si>
  <si>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</si>
  <si>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</si>
  <si>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</si>
  <si>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</si>
  <si>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</si>
  <si>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</si>
  <si>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</si>
  <si>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</si>
  <si>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</si>
  <si>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</si>
  <si>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</si>
  <si>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</si>
  <si>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</si>
  <si>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</si>
  <si>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</si>
  <si>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</si>
  <si>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</si>
  <si>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</si>
  <si>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</si>
  <si>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</si>
  <si>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</si>
  <si>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</si>
  <si>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</si>
  <si>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</si>
  <si>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</si>
  <si>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</si>
  <si>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</si>
  <si>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</si>
  <si>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</si>
  <si>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</si>
  <si>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</si>
  <si>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</si>
  <si>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</si>
  <si>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</si>
  <si>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</si>
  <si>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</si>
  <si>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</si>
  <si>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</si>
  <si>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</si>
  <si>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</si>
  <si>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</si>
  <si>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</si>
  <si>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</si>
  <si>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</si>
  <si>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</si>
  <si>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</si>
  <si>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</si>
  <si>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</si>
  <si>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</si>
  <si>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</si>
  <si>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</si>
  <si>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</si>
  <si>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</si>
  <si>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</si>
  <si>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</si>
  <si>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</si>
  <si>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</si>
  <si>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</si>
  <si>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</si>
  <si>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</si>
  <si>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</si>
  <si>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</si>
  <si>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</si>
  <si>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</si>
  <si>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</si>
  <si>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</si>
  <si>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</si>
  <si>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</si>
  <si>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</si>
  <si>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</si>
  <si>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</si>
  <si>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</si>
  <si>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</si>
  <si>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</si>
  <si>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</si>
  <si>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</si>
  <si>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</si>
  <si>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</si>
  <si>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</si>
  <si>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</si>
  <si>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</si>
  <si>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</si>
  <si>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</si>
  <si>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</si>
  <si>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</si>
  <si>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</si>
  <si>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</si>
  <si>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</si>
  <si>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</si>
  <si>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</si>
  <si>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</si>
  <si>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</si>
  <si>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</si>
  <si>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</si>
  <si>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</si>
  <si>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</si>
  <si>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</si>
  <si>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</si>
  <si>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</si>
  <si>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</si>
  <si>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</si>
  <si>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</si>
  <si>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</si>
  <si>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</si>
  <si>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</si>
  <si>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</si>
  <si>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</si>
  <si>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</si>
  <si>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</si>
  <si>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</si>
  <si>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</si>
  <si>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</si>
  <si>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</si>
  <si>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</si>
  <si>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</si>
  <si>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</si>
  <si>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</si>
  <si>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</si>
  <si>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</si>
  <si>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</si>
  <si>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</si>
  <si>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</si>
  <si>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</si>
  <si>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</si>
  <si>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</si>
  <si>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</si>
  <si>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</si>
  <si>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</si>
  <si>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</si>
  <si>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</si>
  <si>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</si>
  <si>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</si>
  <si>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</si>
  <si>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</si>
  <si>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</si>
  <si>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</si>
  <si>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</si>
  <si>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</si>
  <si>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</si>
  <si>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</si>
  <si>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</si>
  <si>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</si>
  <si>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</si>
  <si>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</si>
  <si>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</si>
  <si>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</si>
  <si>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</si>
  <si>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</si>
  <si>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</si>
  <si>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</si>
  <si>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</si>
  <si>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</si>
  <si>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</si>
  <si>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</si>
  <si>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</si>
  <si>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</si>
  <si>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</si>
  <si>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</si>
  <si>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</si>
  <si>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</si>
  <si>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</si>
  <si>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</si>
  <si>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</si>
  <si>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</si>
  <si>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</si>
  <si>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</si>
  <si>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</si>
  <si>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</si>
  <si>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</si>
  <si>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</si>
  <si>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</si>
  <si>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</si>
  <si>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</si>
  <si>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</si>
  <si>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</si>
  <si>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</si>
  <si>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</si>
  <si>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</si>
  <si>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</si>
  <si>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</si>
  <si>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</si>
  <si>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</si>
  <si>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</si>
  <si>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</si>
  <si>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</si>
  <si>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</si>
  <si>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</si>
  <si>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</si>
  <si>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</si>
  <si>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</si>
  <si>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</si>
  <si>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</si>
  <si>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</si>
  <si>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</si>
  <si>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</si>
  <si>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</si>
  <si>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</si>
  <si>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</si>
  <si>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</si>
  <si>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</si>
  <si>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</si>
  <si>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</si>
  <si>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</si>
  <si>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</si>
  <si>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</si>
  <si>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</si>
  <si>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</si>
  <si>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</si>
  <si>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</si>
  <si>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</si>
  <si>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</si>
  <si>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</si>
  <si>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</si>
  <si>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</si>
  <si>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</si>
  <si>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</si>
  <si>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</si>
  <si>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</si>
  <si>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</si>
  <si>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</si>
  <si>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</si>
  <si>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</si>
  <si>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</si>
  <si>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</si>
  <si>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</si>
  <si>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</si>
  <si>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</si>
  <si>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</si>
  <si>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</si>
  <si>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</si>
  <si>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</si>
  <si>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</si>
  <si>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</si>
  <si>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</si>
  <si>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</si>
  <si>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</si>
  <si>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</si>
  <si>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</si>
  <si>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</si>
  <si>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</si>
  <si>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</si>
  <si>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</si>
  <si>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</si>
  <si>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</si>
  <si>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</si>
  <si>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</si>
  <si>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</si>
  <si>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</si>
  <si>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</si>
  <si>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</si>
  <si>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</si>
  <si>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</si>
  <si>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</si>
  <si>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</si>
  <si>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</si>
  <si>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</si>
  <si>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</si>
  <si>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</si>
  <si>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</si>
  <si>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</si>
  <si>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</si>
  <si>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</si>
  <si>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</si>
  <si>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</si>
  <si>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</si>
  <si>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</si>
  <si>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</si>
  <si>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</si>
  <si>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</si>
  <si>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</si>
  <si>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</si>
  <si>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</si>
  <si>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</si>
  <si>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</si>
  <si>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</si>
  <si>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</si>
  <si>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</si>
  <si>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</si>
  <si>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</si>
  <si>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</si>
  <si>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</si>
  <si>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</si>
  <si>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</si>
  <si>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</si>
  <si>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</si>
  <si>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</si>
  <si>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</si>
  <si>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</si>
  <si>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</si>
  <si>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</si>
  <si>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</si>
  <si>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</si>
  <si>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</si>
  <si>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</si>
  <si>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</si>
  <si>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</si>
  <si>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</si>
  <si>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</si>
  <si>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</si>
  <si>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</si>
  <si>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</si>
  <si>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</si>
  <si>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</si>
  <si>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</si>
  <si>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</si>
  <si>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</si>
  <si>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</si>
  <si>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</si>
  <si>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</si>
  <si>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</si>
  <si>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</si>
  <si>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</si>
  <si>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</si>
  <si>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</si>
  <si>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</si>
  <si>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</si>
  <si>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</si>
  <si>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</si>
  <si>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</si>
  <si>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</si>
  <si>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</si>
  <si>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</si>
  <si>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</si>
  <si>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</si>
  <si>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</si>
  <si>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</si>
  <si>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</si>
  <si>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</si>
  <si>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</si>
  <si>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</si>
  <si>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</si>
  <si>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</si>
  <si>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</si>
  <si>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</si>
  <si>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</si>
  <si>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</si>
  <si>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</si>
  <si>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</si>
  <si>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</si>
  <si>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</si>
  <si>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</si>
  <si>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</si>
  <si>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</si>
  <si>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</si>
  <si>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</si>
  <si>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</si>
  <si>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</si>
  <si>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</si>
  <si>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</si>
  <si>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</si>
  <si>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</si>
  <si>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</si>
  <si>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</si>
  <si>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</si>
  <si>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</si>
  <si>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</si>
  <si>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</si>
  <si>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</si>
  <si>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</si>
  <si>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</si>
  <si>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</si>
  <si>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</si>
  <si>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</si>
  <si>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</si>
  <si>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</si>
  <si>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</si>
  <si>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</si>
  <si>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</si>
  <si>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</si>
  <si>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</si>
  <si>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</si>
  <si>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</si>
  <si>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</si>
  <si>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</si>
  <si>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</si>
  <si>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</si>
  <si>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</si>
  <si>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</si>
  <si>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</si>
  <si>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</si>
  <si>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</si>
  <si>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</si>
  <si>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</si>
  <si>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</si>
  <si>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</si>
  <si>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</si>
  <si>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</si>
  <si>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</si>
  <si>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</si>
  <si>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</si>
  <si>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</si>
  <si>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</si>
  <si>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</si>
  <si>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</si>
  <si>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</si>
  <si>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</si>
  <si>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</si>
  <si>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</si>
  <si>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</si>
  <si>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</si>
  <si>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</si>
  <si>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</si>
  <si>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</si>
  <si>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</si>
  <si>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</si>
  <si>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</si>
  <si>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</si>
  <si>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</si>
  <si>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</si>
  <si>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</si>
  <si>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</si>
  <si>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</si>
  <si>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</si>
  <si>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</si>
  <si>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</si>
  <si>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</si>
  <si>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</si>
  <si>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</si>
  <si>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</si>
  <si>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</si>
  <si>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</si>
  <si>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</si>
  <si>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</si>
  <si>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</si>
  <si>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</si>
  <si>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</si>
  <si>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</si>
  <si>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</si>
  <si>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</si>
  <si>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</si>
  <si>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</si>
  <si>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</si>
  <si>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</si>
  <si>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</si>
  <si>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</si>
  <si>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</si>
  <si>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</si>
  <si>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</si>
  <si>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</si>
  <si>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</si>
  <si>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</si>
  <si>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</si>
  <si>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</si>
  <si>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</si>
  <si>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</si>
  <si>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</si>
  <si>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</si>
  <si>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</si>
  <si>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</si>
  <si>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</si>
  <si>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</si>
  <si>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</si>
  <si>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</si>
  <si>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</si>
  <si>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</si>
  <si>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</si>
  <si>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</si>
  <si>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</si>
  <si>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</si>
  <si>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</si>
  <si>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</si>
  <si>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</si>
  <si>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</si>
  <si>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</si>
  <si>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</si>
  <si>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</si>
  <si>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</si>
  <si>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</si>
  <si>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</si>
  <si>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</si>
  <si>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</si>
  <si>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</si>
  <si>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</si>
  <si>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</si>
  <si>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</si>
  <si>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</si>
  <si>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</si>
  <si>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</si>
  <si>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</si>
  <si>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</si>
  <si>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</si>
  <si>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</si>
  <si>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</si>
  <si>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</si>
  <si>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</si>
  <si>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</si>
  <si>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</si>
  <si>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</si>
  <si>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</si>
  <si>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</si>
  <si>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</si>
  <si>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</si>
  <si>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</si>
  <si>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</si>
  <si>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</si>
  <si>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</si>
  <si>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</si>
  <si>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</si>
  <si>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</si>
  <si>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</si>
  <si>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</si>
  <si>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</si>
  <si>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</si>
  <si>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</si>
  <si>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</si>
  <si>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</si>
  <si>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</si>
  <si>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</si>
  <si>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</si>
  <si>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</si>
  <si>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</si>
  <si>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</si>
  <si>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</si>
  <si>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</si>
  <si>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</si>
  <si>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</si>
  <si>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</si>
  <si>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</si>
  <si>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</si>
  <si>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</si>
  <si>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</si>
  <si>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</si>
  <si>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</si>
  <si>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</si>
  <si>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</si>
  <si>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</si>
  <si>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</si>
  <si>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</si>
  <si>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</si>
  <si>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</si>
  <si>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</si>
  <si>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</si>
  <si>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</si>
  <si>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</si>
  <si>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</si>
  <si>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</si>
  <si>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</si>
  <si>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</si>
  <si>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</si>
  <si>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</si>
  <si>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</si>
  <si>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</si>
  <si>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</si>
  <si>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</si>
  <si>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</si>
  <si>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</si>
  <si>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</si>
  <si>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</si>
  <si>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</si>
  <si>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</si>
  <si>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</si>
  <si>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</si>
  <si>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</si>
  <si>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</si>
  <si>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</si>
  <si>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</si>
  <si>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</si>
  <si>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</si>
  <si>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</si>
  <si>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</si>
  <si>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</si>
  <si>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</si>
  <si>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</si>
  <si>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</si>
  <si>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</si>
  <si>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</si>
  <si>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</si>
  <si>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</si>
  <si>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</si>
  <si>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</si>
  <si>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</si>
  <si>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</si>
  <si>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</si>
  <si>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</si>
  <si>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</si>
  <si>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</si>
  <si>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</si>
  <si>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</si>
  <si>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</si>
  <si>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</si>
  <si>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</si>
  <si>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</si>
  <si>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</si>
  <si>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</si>
  <si>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</si>
  <si>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</si>
  <si>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</si>
  <si>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</si>
  <si>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</si>
  <si>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</si>
  <si>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</si>
  <si>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</si>
  <si>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</si>
  <si>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</si>
  <si>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</si>
  <si>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</si>
  <si>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</si>
  <si>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</si>
  <si>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</si>
  <si>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</si>
  <si>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</si>
  <si>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</si>
  <si>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</si>
  <si>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</si>
  <si>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</si>
  <si>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</si>
  <si>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</si>
  <si>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</si>
  <si>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</si>
  <si>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</si>
  <si>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</si>
  <si>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</si>
  <si>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</si>
  <si>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</si>
  <si>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</si>
  <si>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</si>
  <si>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</si>
  <si>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</si>
  <si>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</si>
  <si>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</si>
  <si>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</si>
  <si>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</si>
  <si>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</si>
  <si>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</si>
  <si>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</si>
  <si>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</si>
  <si>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</si>
  <si>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</si>
  <si>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</si>
  <si>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</si>
  <si>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</si>
  <si>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</si>
  <si>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</si>
  <si>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</si>
  <si>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</si>
  <si>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</si>
  <si>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</si>
  <si>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</si>
  <si>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</si>
  <si>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</si>
  <si>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</si>
  <si>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</si>
  <si>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</si>
  <si>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</si>
  <si>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</si>
  <si>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</si>
  <si>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</si>
  <si>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</si>
  <si>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</si>
  <si>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</si>
  <si>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</si>
  <si>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</si>
  <si>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</si>
  <si>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</si>
  <si>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</si>
  <si>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</si>
  <si>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</si>
  <si>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</si>
  <si>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</si>
  <si>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</si>
  <si>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</si>
  <si>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</si>
  <si>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</si>
  <si>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</si>
  <si>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</si>
  <si>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</si>
  <si>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</si>
  <si>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</si>
  <si>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</si>
  <si>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</si>
  <si>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</si>
  <si>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</si>
  <si>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</si>
  <si>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</si>
  <si>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</si>
  <si>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</si>
  <si>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</si>
  <si>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</si>
  <si>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</si>
  <si>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</si>
  <si>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</si>
  <si>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</si>
  <si>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</si>
  <si>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</si>
  <si>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</si>
  <si>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</si>
  <si>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</si>
  <si>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</si>
  <si>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</si>
  <si>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</si>
  <si>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</si>
  <si>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</si>
  <si>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</si>
  <si>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</si>
  <si>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</si>
  <si>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</si>
  <si>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</si>
  <si>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</si>
  <si>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</si>
  <si>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</si>
  <si>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</si>
  <si>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</si>
  <si>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</si>
  <si>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</si>
  <si>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</si>
  <si>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</si>
  <si>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</si>
  <si>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</si>
  <si>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</si>
  <si>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</si>
  <si>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</si>
  <si>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</si>
  <si>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</si>
  <si>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</si>
  <si>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</si>
  <si>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</si>
  <si>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</si>
  <si>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</si>
  <si>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</si>
  <si>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</si>
  <si>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</si>
  <si>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</si>
  <si>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</si>
  <si>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</si>
  <si>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</si>
  <si>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</si>
  <si>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</si>
  <si>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</si>
  <si>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</si>
  <si>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</si>
  <si>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</si>
  <si>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</si>
  <si>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</si>
  <si>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</si>
  <si>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</si>
  <si>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</si>
  <si>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</si>
  <si>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</si>
  <si>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</si>
  <si>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</si>
  <si>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</si>
  <si>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</si>
  <si>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</si>
  <si>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</si>
  <si>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</si>
  <si>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</si>
  <si>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</si>
  <si>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</si>
  <si>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</si>
  <si>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</si>
  <si>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</si>
  <si>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</si>
  <si>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</si>
  <si>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</si>
  <si>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</si>
  <si>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</si>
  <si>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</si>
  <si>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</si>
  <si>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</si>
  <si>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</si>
  <si>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</si>
  <si>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</si>
  <si>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</si>
  <si>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</si>
  <si>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</si>
  <si>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</si>
  <si>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</si>
  <si>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</si>
  <si>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</si>
  <si>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</si>
  <si>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</si>
  <si>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</si>
  <si>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</si>
  <si>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</si>
  <si>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</si>
  <si>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</si>
  <si>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</si>
  <si>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</si>
  <si>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</si>
  <si>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</si>
  <si>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</si>
  <si>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</si>
  <si>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</si>
  <si>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</si>
  <si>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</si>
  <si>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</si>
  <si>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</si>
  <si>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</si>
  <si>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</si>
  <si>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</si>
  <si>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</si>
  <si>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</si>
  <si>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</si>
  <si>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</si>
  <si>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</si>
  <si>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</si>
  <si>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</si>
  <si>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</si>
  <si>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</si>
  <si>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</si>
  <si>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</si>
  <si>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</si>
  <si>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</si>
  <si>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</si>
  <si>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</si>
  <si>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</si>
  <si>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</si>
  <si>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</si>
  <si>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</si>
  <si>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</si>
  <si>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</si>
  <si>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</si>
  <si>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</si>
  <si>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</si>
  <si>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</si>
  <si>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</si>
  <si>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</si>
  <si>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</si>
  <si>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</si>
  <si>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</si>
  <si>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</si>
  <si>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</si>
  <si>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</si>
  <si>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</si>
  <si>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</si>
  <si>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</si>
  <si>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</si>
  <si>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</si>
  <si>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</si>
  <si>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</si>
  <si>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</si>
  <si>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</si>
  <si>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</si>
  <si>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</si>
  <si>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</si>
  <si>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</si>
  <si>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</si>
  <si>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</si>
  <si>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</si>
  <si>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</si>
  <si>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</si>
  <si>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</si>
  <si>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</si>
  <si>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</si>
  <si>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</si>
  <si>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</si>
  <si>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</si>
  <si>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</si>
  <si>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</si>
  <si>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</si>
  <si>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</si>
  <si>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</si>
  <si>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</si>
  <si>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</si>
  <si>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</si>
  <si>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</si>
  <si>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</si>
  <si>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</si>
  <si>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</si>
  <si>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</si>
  <si>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</si>
  <si>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</si>
  <si>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</si>
  <si>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</si>
  <si>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</si>
  <si>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</si>
  <si>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</si>
  <si>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</si>
  <si>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</si>
  <si>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</si>
  <si>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</si>
  <si>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</si>
  <si>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</si>
  <si>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</si>
  <si>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</si>
  <si>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</si>
  <si>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</si>
  <si>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</si>
  <si>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</si>
  <si>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</si>
  <si>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</si>
  <si>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</si>
  <si>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</si>
  <si>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</si>
  <si>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</si>
  <si>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</si>
  <si>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</si>
  <si>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</si>
  <si>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</si>
  <si>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</si>
  <si>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</si>
  <si>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</si>
  <si>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</si>
  <si>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</si>
  <si>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</si>
  <si>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</si>
  <si>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</si>
  <si>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</si>
  <si>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</si>
  <si>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</si>
  <si>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</si>
  <si>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</si>
  <si>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</si>
  <si>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</si>
  <si>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</si>
  <si>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</si>
  <si>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</si>
  <si>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</si>
  <si>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</si>
  <si>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</si>
  <si>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</si>
  <si>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</si>
  <si>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</si>
  <si>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</si>
  <si>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</si>
  <si>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</si>
  <si>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</si>
  <si>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</si>
  <si>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</si>
  <si>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</si>
  <si>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</si>
  <si>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</si>
  <si>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</si>
  <si>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</si>
  <si>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</si>
  <si>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</si>
  <si>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</si>
  <si>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</si>
  <si>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</si>
  <si>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</si>
  <si>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</si>
  <si>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</si>
  <si>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</si>
  <si>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</si>
  <si>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</si>
  <si>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</si>
  <si>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</si>
  <si>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</si>
  <si>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</si>
  <si>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</si>
  <si>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</si>
  <si>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</si>
  <si>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</si>
  <si>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</si>
  <si>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</si>
  <si>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</si>
  <si>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</si>
  <si>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</si>
  <si>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</si>
  <si>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</si>
  <si>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</si>
  <si>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</si>
  <si>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</si>
  <si>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</si>
  <si>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</si>
  <si>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</si>
  <si>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</si>
  <si>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</si>
  <si>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</si>
  <si>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</si>
  <si>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</si>
  <si>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</si>
  <si>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</si>
  <si>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</si>
  <si>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</si>
  <si>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</si>
  <si>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</si>
  <si>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</si>
  <si>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</si>
  <si>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</si>
  <si>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</si>
  <si>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</si>
  <si>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</si>
  <si>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</si>
  <si>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</si>
  <si>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</si>
  <si>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</si>
  <si>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</si>
  <si>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</si>
  <si>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</si>
  <si>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</si>
  <si>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</si>
  <si>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</si>
  <si>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</si>
  <si>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</si>
  <si>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</si>
  <si>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</si>
  <si>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</si>
  <si>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</si>
  <si>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</si>
  <si>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</si>
  <si>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</si>
  <si>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</si>
  <si>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</si>
  <si>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</si>
  <si>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</si>
  <si>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</si>
  <si>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</si>
  <si>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</si>
  <si>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</si>
  <si>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</si>
  <si>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</si>
  <si>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</si>
  <si>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</si>
  <si>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</si>
  <si>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</si>
  <si>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</si>
  <si>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</si>
  <si>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</si>
  <si>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</si>
  <si>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</si>
  <si>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</si>
  <si>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</si>
  <si>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</si>
  <si>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</si>
  <si>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</si>
  <si>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</si>
  <si>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</si>
  <si>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</si>
  <si>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</si>
  <si>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</si>
  <si>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</si>
  <si>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</si>
  <si>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</si>
  <si>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</si>
  <si>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</si>
  <si>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</si>
  <si>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</si>
  <si>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</si>
  <si>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</si>
  <si>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</si>
  <si>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</si>
  <si>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</si>
  <si>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</si>
  <si>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</si>
  <si>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</si>
  <si>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</si>
  <si>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</si>
  <si>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</si>
  <si>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</si>
  <si>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</si>
  <si>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</si>
  <si>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</si>
  <si>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</si>
  <si>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</si>
  <si>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</si>
  <si>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</si>
  <si>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</si>
  <si>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</si>
  <si>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</si>
  <si>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</si>
  <si>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</si>
  <si>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</si>
  <si>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</si>
  <si>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</si>
  <si>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</si>
  <si>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</si>
  <si>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</si>
  <si>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</si>
  <si>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</si>
  <si>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</si>
  <si>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</si>
  <si>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</si>
  <si>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</si>
  <si>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</si>
  <si>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</si>
  <si>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</si>
  <si>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</si>
  <si>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</si>
  <si>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</si>
  <si>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</si>
  <si>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</si>
  <si>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</si>
  <si>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</si>
  <si>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</si>
  <si>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</si>
  <si>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</si>
  <si>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</si>
  <si>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</si>
  <si>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</si>
  <si>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</si>
  <si>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</si>
  <si>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</si>
  <si>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</si>
  <si>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</si>
  <si>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</si>
  <si>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</si>
  <si>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</si>
  <si>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</si>
  <si>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</si>
  <si>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</si>
  <si>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</si>
  <si>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</si>
  <si>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</si>
  <si>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</si>
  <si>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</si>
  <si>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</si>
  <si>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</si>
  <si>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</si>
  <si>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</si>
  <si>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</si>
  <si>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</si>
  <si>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</si>
  <si>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</si>
  <si>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</si>
  <si>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</si>
  <si>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</si>
  <si>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</si>
  <si>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</si>
  <si>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</si>
  <si>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</si>
  <si>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</si>
  <si>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</si>
  <si>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</si>
  <si>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</si>
  <si>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</si>
  <si>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</si>
  <si>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</si>
  <si>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</si>
  <si>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</si>
  <si>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</si>
  <si>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</si>
  <si>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</si>
  <si>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</si>
  <si>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</si>
  <si>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</si>
  <si>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</si>
  <si>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</si>
  <si>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</si>
  <si>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</si>
  <si>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</si>
  <si>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</si>
  <si>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</si>
  <si>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</si>
  <si>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</si>
  <si>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</si>
  <si>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</si>
  <si>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</si>
  <si>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</si>
  <si>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</si>
  <si>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</si>
  <si>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</si>
  <si>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</si>
  <si>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</si>
  <si>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</si>
  <si>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</si>
  <si>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</si>
  <si>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</si>
  <si>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</si>
  <si>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</si>
  <si>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</si>
  <si>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</si>
  <si>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</si>
  <si>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</si>
  <si>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</si>
  <si>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</si>
  <si>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</si>
  <si>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</si>
  <si>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</si>
  <si>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</si>
  <si>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</si>
  <si>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</si>
  <si>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</si>
  <si>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</si>
  <si>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</si>
  <si>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</si>
  <si>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</si>
  <si>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</si>
  <si>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</si>
  <si>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</si>
  <si>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</si>
  <si>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</si>
  <si>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</si>
  <si>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</si>
  <si>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</si>
  <si>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</si>
  <si>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</si>
  <si>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</si>
  <si>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</si>
  <si>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</si>
  <si>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</si>
  <si>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</si>
  <si>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</si>
  <si>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</si>
  <si>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</si>
  <si>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</si>
  <si>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</si>
  <si>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</si>
  <si>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</si>
  <si>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</si>
  <si>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</si>
  <si>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</si>
  <si>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</si>
  <si>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</si>
  <si>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</si>
  <si>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</si>
  <si>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</si>
  <si>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</si>
  <si>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</si>
  <si>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</si>
  <si>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</si>
  <si>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</si>
  <si>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</si>
  <si>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</si>
  <si>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</si>
  <si>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</si>
  <si>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</si>
  <si>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</si>
  <si>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</si>
  <si>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</si>
  <si>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</si>
  <si>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</si>
  <si>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</si>
  <si>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</si>
  <si>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</si>
  <si>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</si>
  <si>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</si>
  <si>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</si>
  <si>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</si>
  <si>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</si>
  <si>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</si>
  <si>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</si>
  <si>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</si>
  <si>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</si>
  <si>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</si>
  <si>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</si>
  <si>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</si>
  <si>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</si>
  <si>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</si>
  <si>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</si>
  <si>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</si>
  <si>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</si>
  <si>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</si>
  <si>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</si>
  <si>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</si>
  <si>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</si>
  <si>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</si>
  <si>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</si>
  <si>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</si>
  <si>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</si>
  <si>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</si>
  <si>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</si>
  <si>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</si>
  <si>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</si>
  <si>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</si>
  <si>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</si>
  <si>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</si>
  <si>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</si>
  <si>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</si>
  <si>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</si>
  <si>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</si>
  <si>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</si>
  <si>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</si>
  <si>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</si>
  <si>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</si>
  <si>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</si>
  <si>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</si>
  <si>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</si>
  <si>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</si>
  <si>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</si>
  <si>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</si>
  <si>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</si>
  <si>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</si>
  <si>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</si>
  <si>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</si>
  <si>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</si>
  <si>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</si>
  <si>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</si>
  <si>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</si>
  <si>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</si>
  <si>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</si>
  <si>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</si>
  <si>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</si>
  <si>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</si>
  <si>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</si>
  <si>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</si>
  <si>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</si>
  <si>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</si>
  <si>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</si>
  <si>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</si>
  <si>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</si>
  <si>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</si>
  <si>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</si>
  <si>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</si>
  <si>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</si>
  <si>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</si>
  <si>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</si>
  <si>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</si>
  <si>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</si>
  <si>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</si>
  <si>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</si>
  <si>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</si>
  <si>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</si>
  <si>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</si>
  <si>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</si>
  <si>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</si>
  <si>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</si>
  <si>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</si>
  <si>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</si>
  <si>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</si>
  <si>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</si>
  <si>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</si>
  <si>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</si>
  <si>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</si>
  <si>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</si>
  <si>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</si>
  <si>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</si>
  <si>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</si>
  <si>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</si>
  <si>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</si>
  <si>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</si>
  <si>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</si>
  <si>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</si>
  <si>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</si>
  <si>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</si>
  <si>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</si>
  <si>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</si>
  <si>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</si>
  <si>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</si>
  <si>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</si>
  <si>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</si>
  <si>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</si>
  <si>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</si>
  <si>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</si>
  <si>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</si>
  <si>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</si>
  <si>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</si>
  <si>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</si>
  <si>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</si>
  <si>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</si>
  <si>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</si>
  <si>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</si>
  <si>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</si>
  <si>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</si>
  <si>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</si>
  <si>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</si>
  <si>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</si>
  <si>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</si>
  <si>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</si>
  <si>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</si>
  <si>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</si>
  <si>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</si>
  <si>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</si>
  <si>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</si>
  <si>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</si>
  <si>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</si>
  <si>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</si>
  <si>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</si>
  <si>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</si>
  <si>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</si>
  <si>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</si>
  <si>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</si>
  <si>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</si>
  <si>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</si>
  <si>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</si>
  <si>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</si>
  <si>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</si>
  <si>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</si>
  <si>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</si>
  <si>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</si>
  <si>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</si>
  <si>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</si>
  <si>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</si>
  <si>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</si>
  <si>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</si>
  <si>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</si>
  <si>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</si>
  <si>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</si>
  <si>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</si>
  <si>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</si>
  <si>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</si>
  <si>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</si>
  <si>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</si>
  <si>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</si>
  <si>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</si>
  <si>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</si>
  <si>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</si>
  <si>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</si>
  <si>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</si>
  <si>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</si>
  <si>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</si>
  <si>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</si>
  <si>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</si>
  <si>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</si>
  <si>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</si>
  <si>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</si>
  <si>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</si>
  <si>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</si>
  <si>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</si>
  <si>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</si>
  <si>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</si>
  <si>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</si>
  <si>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</si>
  <si>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</si>
  <si>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</si>
  <si>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</si>
  <si>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</si>
  <si>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</si>
  <si>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</si>
  <si>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</si>
  <si>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</si>
  <si>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</si>
  <si>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</si>
  <si>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</si>
  <si>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</si>
  <si>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</si>
  <si>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</si>
  <si>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</si>
  <si>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</si>
  <si>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</si>
  <si>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</si>
  <si>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</si>
  <si>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</si>
  <si>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</si>
  <si>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</si>
  <si>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</si>
  <si>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</si>
  <si>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</si>
  <si>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</si>
  <si>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</si>
  <si>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</si>
  <si>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</si>
  <si>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</si>
  <si>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</si>
  <si>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</si>
  <si>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</si>
  <si>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</si>
  <si>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</si>
  <si>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</si>
  <si>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</si>
  <si>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</si>
  <si>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</si>
  <si>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</si>
  <si>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</si>
  <si>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</si>
  <si>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</si>
  <si>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</si>
  <si>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</si>
  <si>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</si>
  <si>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</si>
  <si>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</si>
  <si>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</si>
  <si>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</si>
  <si>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</si>
  <si>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</si>
  <si>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</si>
  <si>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</si>
  <si>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</si>
  <si>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</si>
  <si>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</si>
  <si>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</si>
  <si>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</si>
  <si>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</si>
  <si>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</si>
  <si>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</si>
  <si>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</si>
  <si>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</si>
  <si>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</si>
  <si>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</si>
  <si>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</si>
  <si>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</si>
  <si>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</si>
  <si>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</si>
  <si>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</si>
  <si>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</si>
  <si>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</si>
  <si>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</si>
  <si>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</si>
  <si>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</si>
  <si>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</si>
  <si>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</si>
  <si>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</si>
  <si>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</si>
  <si>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</si>
  <si>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</si>
  <si>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</si>
  <si>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</si>
  <si>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</si>
  <si>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</si>
  <si>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</si>
  <si>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</si>
  <si>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</si>
  <si>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</si>
  <si>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</si>
  <si>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</si>
  <si>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</si>
  <si>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</si>
  <si>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</si>
  <si>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</si>
  <si>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</si>
  <si>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</si>
  <si>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</si>
  <si>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</si>
  <si>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</si>
  <si>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</si>
  <si>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</si>
  <si>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</si>
  <si>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</si>
  <si>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</si>
  <si>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</si>
  <si>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</si>
  <si>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</si>
  <si>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</si>
  <si>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</si>
  <si>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</si>
  <si>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</si>
  <si>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</si>
  <si>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</si>
  <si>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</si>
  <si>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</si>
  <si>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</si>
  <si>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</si>
  <si>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</si>
  <si>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</si>
  <si>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</si>
  <si>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</si>
  <si>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</si>
  <si>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</si>
  <si>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</si>
  <si>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</si>
  <si>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</si>
  <si>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</si>
  <si>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</si>
  <si>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</si>
  <si>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</si>
  <si>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</si>
  <si>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</si>
  <si>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</si>
  <si>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</si>
  <si>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</si>
  <si>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</si>
  <si>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</si>
  <si>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</si>
  <si>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</si>
  <si>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</si>
  <si>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</si>
  <si>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</si>
  <si>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</si>
  <si>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</si>
  <si>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</si>
  <si>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</si>
  <si>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</si>
  <si>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</si>
  <si>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</si>
  <si>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</si>
  <si>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</si>
  <si>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</si>
  <si>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</si>
  <si>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</si>
  <si>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</si>
  <si>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</si>
  <si>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</si>
  <si>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</si>
  <si>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</si>
  <si>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</si>
  <si>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</si>
  <si>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</si>
  <si>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</si>
  <si>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</si>
  <si>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</si>
  <si>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</si>
  <si>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</si>
  <si>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</si>
  <si>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</si>
  <si>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</si>
  <si>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</si>
  <si>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</si>
  <si>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</si>
  <si>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</si>
  <si>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</si>
  <si>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</si>
  <si>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</si>
  <si>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</si>
  <si>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</si>
  <si>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</si>
  <si>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</si>
  <si>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</si>
  <si>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</si>
  <si>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</si>
  <si>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</si>
  <si>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</si>
  <si>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</si>
  <si>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</si>
  <si>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</si>
  <si>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</si>
  <si>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</si>
  <si>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</si>
  <si>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</si>
  <si>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</si>
  <si>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</si>
  <si>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</si>
  <si>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</si>
  <si>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</si>
  <si>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</si>
  <si>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</si>
  <si>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</si>
  <si>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</si>
  <si>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</si>
  <si>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</si>
  <si>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</si>
  <si>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</si>
  <si>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</si>
  <si>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</si>
  <si>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</si>
  <si>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</si>
  <si>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</si>
  <si>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</si>
  <si>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</si>
  <si>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</si>
  <si>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</si>
  <si>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</si>
  <si>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</si>
  <si>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</si>
  <si>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</si>
  <si>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</si>
  <si>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</si>
  <si>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</si>
  <si>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</si>
  <si>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</si>
  <si>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</si>
  <si>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</si>
  <si>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</si>
  <si>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</si>
  <si>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</si>
  <si>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</si>
  <si>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</si>
  <si>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</si>
  <si>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</si>
  <si>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</si>
  <si>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</si>
  <si>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</si>
  <si>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</si>
  <si>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</si>
  <si>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</si>
  <si>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</si>
  <si>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</si>
  <si>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</si>
  <si>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</si>
  <si>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</si>
  <si>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</si>
  <si>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</si>
  <si>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</si>
  <si>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</si>
  <si>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</si>
  <si>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</si>
  <si>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</si>
  <si>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</si>
  <si>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</si>
  <si>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</si>
  <si>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</si>
  <si>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</si>
  <si>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</si>
  <si>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</si>
  <si>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</si>
  <si>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</si>
  <si>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</si>
  <si>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</si>
  <si>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</si>
  <si>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</si>
  <si>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</si>
  <si>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</si>
  <si>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</si>
  <si>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</si>
  <si>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</si>
  <si>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</si>
  <si>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</si>
  <si>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</si>
  <si>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</si>
  <si>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</si>
  <si>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</si>
  <si>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</si>
  <si>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</si>
  <si>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</si>
  <si>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</si>
  <si>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</si>
  <si>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</si>
  <si>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</si>
  <si>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</si>
  <si>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</si>
  <si>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</si>
  <si>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</si>
  <si>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</si>
  <si>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</si>
  <si>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</si>
  <si>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</si>
  <si>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</si>
  <si>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</si>
  <si>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</si>
  <si>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</si>
  <si>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</si>
  <si>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</si>
  <si>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</si>
  <si>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</si>
  <si>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</si>
  <si>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</si>
  <si>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</si>
  <si>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</si>
  <si>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</si>
  <si>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</si>
  <si>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</si>
  <si>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</si>
  <si>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</si>
  <si>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</si>
  <si>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</si>
  <si>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</si>
  <si>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</si>
  <si>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</si>
  <si>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</si>
  <si>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</si>
  <si>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</si>
  <si>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</si>
  <si>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</si>
  <si>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</si>
  <si>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</si>
  <si>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</si>
  <si>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</si>
  <si>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</si>
  <si>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</si>
  <si>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</si>
  <si>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</si>
  <si>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</si>
  <si>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</si>
  <si>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</si>
  <si>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</si>
  <si>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</si>
  <si>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</si>
  <si>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</si>
  <si>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</si>
  <si>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</si>
  <si>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</si>
  <si>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</si>
  <si>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</si>
  <si>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</si>
  <si>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</si>
  <si>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</si>
  <si>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</si>
  <si>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</si>
  <si>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</si>
  <si>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</si>
  <si>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</si>
  <si>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</si>
  <si>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</si>
  <si>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</si>
  <si>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</si>
  <si>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</si>
  <si>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</si>
  <si>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</si>
  <si>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</si>
  <si>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</si>
  <si>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</si>
  <si>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</si>
  <si>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</si>
  <si>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</si>
  <si>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</si>
  <si>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</si>
  <si>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</si>
  <si>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</si>
  <si>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</si>
  <si>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</si>
  <si>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</si>
  <si>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</si>
  <si>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</si>
  <si>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</si>
  <si>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</si>
  <si>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</si>
  <si>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</si>
  <si>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</si>
  <si>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</si>
  <si>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</si>
  <si>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</si>
  <si>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</si>
  <si>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</si>
  <si>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</si>
  <si>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</si>
  <si>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</si>
  <si>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</si>
  <si>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</si>
  <si>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</si>
  <si>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</si>
  <si>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</si>
  <si>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</si>
  <si>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</si>
  <si>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</si>
  <si>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</si>
  <si>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</si>
  <si>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</si>
  <si>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</si>
  <si>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</si>
  <si>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</si>
  <si>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</si>
  <si>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</si>
  <si>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</si>
  <si>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</si>
  <si>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</si>
  <si>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</si>
  <si>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</si>
  <si>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</si>
  <si>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</si>
  <si>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</si>
  <si>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</si>
  <si>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</si>
  <si>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</si>
  <si>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</si>
  <si>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</si>
  <si>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</si>
  <si>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</si>
  <si>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</si>
  <si>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</si>
  <si>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</si>
  <si>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</si>
  <si>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</si>
  <si>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</si>
  <si>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</si>
  <si>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</si>
  <si>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</si>
  <si>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</si>
  <si>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</si>
  <si>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</si>
  <si>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</si>
  <si>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</si>
  <si>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</si>
  <si>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</si>
  <si>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</si>
  <si>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</si>
  <si>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</si>
  <si>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</si>
  <si>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</si>
  <si>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</si>
  <si>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</si>
  <si>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</si>
  <si>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</si>
  <si>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</si>
  <si>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</si>
  <si>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</si>
  <si>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</si>
  <si>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</si>
  <si>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</si>
  <si>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</si>
  <si>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</si>
  <si>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</si>
  <si>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</si>
  <si>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</si>
  <si>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</si>
  <si>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</si>
  <si>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</si>
  <si>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</si>
  <si>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</si>
  <si>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</si>
  <si>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</si>
  <si>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</si>
  <si>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</si>
  <si>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</si>
  <si>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</si>
  <si>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</si>
  <si>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</si>
  <si>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</si>
  <si>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</si>
  <si>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</si>
  <si>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</si>
  <si>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</si>
  <si>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</si>
  <si>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</si>
  <si>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</si>
  <si>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</si>
  <si>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</si>
  <si>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</si>
  <si>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</si>
  <si>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</si>
  <si>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</si>
  <si>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</si>
  <si>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</si>
  <si>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</si>
  <si>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</si>
  <si>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</si>
  <si>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</si>
  <si>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</si>
  <si>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</si>
  <si>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</si>
  <si>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</si>
  <si>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</si>
  <si>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</si>
  <si>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</si>
  <si>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</si>
  <si>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</si>
  <si>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</si>
  <si>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</si>
  <si>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</si>
  <si>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</si>
  <si>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</si>
  <si>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</si>
  <si>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</si>
  <si>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</si>
  <si>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</si>
  <si>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</si>
  <si>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</si>
  <si>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</si>
  <si>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</si>
  <si>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</si>
  <si>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</si>
  <si>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</si>
  <si>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</si>
  <si>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</si>
  <si>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</si>
  <si>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</si>
  <si>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</si>
  <si>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</si>
  <si>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</si>
  <si>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</si>
  <si>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</si>
  <si>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</si>
  <si>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</si>
  <si>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</si>
  <si>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</si>
  <si>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</si>
  <si>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</si>
  <si>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</si>
  <si>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</si>
  <si>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</si>
  <si>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</si>
  <si>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</si>
  <si>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</si>
  <si>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</si>
  <si>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</si>
  <si>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</si>
  <si>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</si>
  <si>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</si>
  <si>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</si>
  <si>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</si>
  <si>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</si>
  <si>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</si>
  <si>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</si>
  <si>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</si>
  <si>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</si>
  <si>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</si>
  <si>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</si>
  <si>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</si>
  <si>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</si>
  <si>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</si>
  <si>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</si>
  <si>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</si>
  <si>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</si>
  <si>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</si>
  <si>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</si>
  <si>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</si>
  <si>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</si>
  <si>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</si>
  <si>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</si>
  <si>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</si>
  <si>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</si>
  <si>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</si>
  <si>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</si>
  <si>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</si>
  <si>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</si>
  <si>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</si>
  <si>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</si>
  <si>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</si>
  <si>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</si>
  <si>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</si>
  <si>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</si>
  <si>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</si>
  <si>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</si>
  <si>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</si>
  <si>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</si>
  <si>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</si>
  <si>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</si>
  <si>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</si>
  <si>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</si>
  <si>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</si>
  <si>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</si>
  <si>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</si>
  <si>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</si>
  <si>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</si>
  <si>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</si>
  <si>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</si>
  <si>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</si>
  <si>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</si>
  <si>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</si>
  <si>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</si>
  <si>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</si>
  <si>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</si>
  <si>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</si>
  <si>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</si>
  <si>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</si>
  <si>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</si>
  <si>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</si>
  <si>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</si>
  <si>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</si>
  <si>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</si>
  <si>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</si>
  <si>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</si>
  <si>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</si>
  <si>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</si>
  <si>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</si>
  <si>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</si>
  <si>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</si>
  <si>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</si>
  <si>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</si>
  <si>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</si>
  <si>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</si>
  <si>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</si>
  <si>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</si>
  <si>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</si>
  <si>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</si>
  <si>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</si>
  <si>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</si>
  <si>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</si>
  <si>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</si>
  <si>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</si>
  <si>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</si>
  <si>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</si>
  <si>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</si>
  <si>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</si>
  <si>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</si>
  <si>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</si>
  <si>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</si>
  <si>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</si>
  <si>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</si>
  <si>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</si>
  <si>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</si>
  <si>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</si>
  <si>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</si>
  <si>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</si>
  <si>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</si>
  <si>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</si>
  <si>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</si>
  <si>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</si>
  <si>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</si>
  <si>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</si>
  <si>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</si>
  <si>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</si>
  <si>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</si>
  <si>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</si>
  <si>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</si>
  <si>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</si>
  <si>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</si>
  <si>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</si>
  <si>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</si>
  <si>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</si>
  <si>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</si>
  <si>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</si>
  <si>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</si>
  <si>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</si>
  <si>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</si>
  <si>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</si>
  <si>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</si>
  <si>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</si>
  <si>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</si>
  <si>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</si>
  <si>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</si>
  <si>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</si>
  <si>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</si>
  <si>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</si>
  <si>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</si>
  <si>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</si>
  <si>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</si>
  <si>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</si>
  <si>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</si>
  <si>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</si>
  <si>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</si>
  <si>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</si>
  <si>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</si>
  <si>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</si>
  <si>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</si>
  <si>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</si>
  <si>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</si>
  <si>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</si>
  <si>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</si>
  <si>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</si>
  <si>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</si>
  <si>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</si>
  <si>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</si>
  <si>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</si>
  <si>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</si>
  <si>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</si>
  <si>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</si>
  <si>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</si>
  <si>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</si>
  <si>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</si>
  <si>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</si>
  <si>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</si>
  <si>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</si>
  <si>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</si>
  <si>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</si>
  <si>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</si>
  <si>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</si>
  <si>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</si>
  <si>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</si>
  <si>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</si>
  <si>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</si>
  <si>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</si>
  <si>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</si>
  <si>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</si>
  <si>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</si>
  <si>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</si>
  <si>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</si>
  <si>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</si>
  <si>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</si>
  <si>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</si>
  <si>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</si>
  <si>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</si>
  <si>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</si>
  <si>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</si>
  <si>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</si>
  <si>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</si>
  <si>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</si>
  <si>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</si>
  <si>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</si>
  <si>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</si>
  <si>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</si>
  <si>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</si>
  <si>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</si>
  <si>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</si>
  <si>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</si>
  <si>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</si>
  <si>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</si>
  <si>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</si>
  <si>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</si>
  <si>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</si>
  <si>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</si>
  <si>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</si>
  <si>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</si>
  <si>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</si>
  <si>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</si>
  <si>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</si>
  <si>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</si>
  <si>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</si>
  <si>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</si>
  <si>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</si>
  <si>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</si>
  <si>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</si>
  <si>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</si>
  <si>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</si>
  <si>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</si>
  <si>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</si>
  <si>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</si>
  <si>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</si>
  <si>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</si>
  <si>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</si>
  <si>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</si>
  <si>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</si>
  <si>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</si>
  <si>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</si>
  <si>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</si>
  <si>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</si>
  <si>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</si>
  <si>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</si>
  <si>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</si>
  <si>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</si>
  <si>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</si>
  <si>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</si>
  <si>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</si>
  <si>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</si>
  <si>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</si>
  <si>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</si>
  <si>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</si>
  <si>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</si>
  <si>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</si>
  <si>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</si>
  <si>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</si>
  <si>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</si>
  <si>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</si>
  <si>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</si>
  <si>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</si>
  <si>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</si>
  <si>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</si>
  <si>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</si>
  <si>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</si>
  <si>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</si>
  <si>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</si>
  <si>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</si>
  <si>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</si>
  <si>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</si>
  <si>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</si>
  <si>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</si>
  <si>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</si>
  <si>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</si>
  <si>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</si>
  <si>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</si>
  <si>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</si>
  <si>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</si>
  <si>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</si>
  <si>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</si>
  <si>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</si>
  <si>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</si>
  <si>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</si>
  <si>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</si>
  <si>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</si>
  <si>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</si>
  <si>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</si>
  <si>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</si>
  <si>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</si>
  <si>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</si>
  <si>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</si>
  <si>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</si>
  <si>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</si>
  <si>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</si>
  <si>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</si>
  <si>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</si>
  <si>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</si>
  <si>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</si>
  <si>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</si>
  <si>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</si>
  <si>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</si>
  <si>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</si>
  <si>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</si>
  <si>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</si>
  <si>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</si>
  <si>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</si>
  <si>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</si>
  <si>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</si>
  <si>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</si>
  <si>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</si>
  <si>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</si>
  <si>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</si>
  <si>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</si>
  <si>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</si>
  <si>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</si>
  <si>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</si>
  <si>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</si>
  <si>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</si>
  <si>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</si>
  <si>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</si>
  <si>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</si>
  <si>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</si>
  <si>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</si>
  <si>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</si>
  <si>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</si>
  <si>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</si>
  <si>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</si>
  <si>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</si>
  <si>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</si>
  <si>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</si>
  <si>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</si>
  <si>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</si>
  <si>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</si>
  <si>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</si>
  <si>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</si>
  <si>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</si>
  <si>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</si>
  <si>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</si>
  <si>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</si>
  <si>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</si>
  <si>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</si>
  <si>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</si>
  <si>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</si>
  <si>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</si>
  <si>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</si>
  <si>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</si>
  <si>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</si>
  <si>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</si>
  <si>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</si>
  <si>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</si>
  <si>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</si>
  <si>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</si>
  <si>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</si>
  <si>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</si>
  <si>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</si>
  <si>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</si>
  <si>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</si>
  <si>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</si>
  <si>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</si>
  <si>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</si>
  <si>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</si>
  <si>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</si>
  <si>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</si>
  <si>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</si>
  <si>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</si>
  <si>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</si>
  <si>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</si>
  <si>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</si>
  <si>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</si>
  <si>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</si>
  <si>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</si>
  <si>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</si>
  <si>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</si>
  <si>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</si>
  <si>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</si>
  <si>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</si>
  <si>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</si>
  <si>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</si>
  <si>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</si>
  <si>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</si>
  <si>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</si>
  <si>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</si>
  <si>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</si>
  <si>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</si>
  <si>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</si>
  <si>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</si>
  <si>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</si>
  <si>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</si>
  <si>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</si>
  <si>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</si>
  <si>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</si>
  <si>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</si>
  <si>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</si>
  <si>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</si>
  <si>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</si>
  <si>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</si>
  <si>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</si>
  <si>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</si>
  <si>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</si>
  <si>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</si>
  <si>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</si>
  <si>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</si>
  <si>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</si>
  <si>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</si>
  <si>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</si>
  <si>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</si>
  <si>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</si>
  <si>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</si>
  <si>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</si>
  <si>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</si>
  <si>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</si>
  <si>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</si>
  <si>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</si>
  <si>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</si>
  <si>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</si>
  <si>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</si>
  <si>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</si>
  <si>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</si>
  <si>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</si>
  <si>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</si>
  <si>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</si>
  <si>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</si>
  <si>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</si>
  <si>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</si>
  <si>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</si>
  <si>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</si>
  <si>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</si>
  <si>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</si>
  <si>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</si>
  <si>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</si>
  <si>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</si>
  <si>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</si>
  <si>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</si>
  <si>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</si>
  <si>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</si>
  <si>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</si>
  <si>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</si>
  <si>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</si>
  <si>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</si>
  <si>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</si>
  <si>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</si>
  <si>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</si>
  <si>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</si>
  <si>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</si>
  <si>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</si>
  <si>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</si>
  <si>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</si>
  <si>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</si>
  <si>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</si>
  <si>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</si>
  <si>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</si>
  <si>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</si>
  <si>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</si>
  <si>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</si>
  <si>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</si>
  <si>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</si>
  <si>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</si>
  <si>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</si>
  <si>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</si>
  <si>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</si>
  <si>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</si>
  <si>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</si>
  <si>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</si>
  <si>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</si>
  <si>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</si>
  <si>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</si>
  <si>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</si>
  <si>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</si>
  <si>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</si>
  <si>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</si>
  <si>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</si>
  <si>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</si>
  <si>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</si>
  <si>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</si>
  <si>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</si>
  <si>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</si>
  <si>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</si>
  <si>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</si>
  <si>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</si>
  <si>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</si>
  <si>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</si>
  <si>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</si>
  <si>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</si>
  <si>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</si>
  <si>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</si>
  <si>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</si>
  <si>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</si>
  <si>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</si>
  <si>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</si>
  <si>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</si>
  <si>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</si>
  <si>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</si>
  <si>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</si>
  <si>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</si>
  <si>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</si>
  <si>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</si>
  <si>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</si>
  <si>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</si>
  <si>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</si>
  <si>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</si>
  <si>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</si>
  <si>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</si>
  <si>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</si>
  <si>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</si>
  <si>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</si>
  <si>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</si>
  <si>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</si>
  <si>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</si>
  <si>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</si>
  <si>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</si>
  <si>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</si>
  <si>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</si>
  <si>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</si>
  <si>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</si>
  <si>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</si>
  <si>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</si>
  <si>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</si>
  <si>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</si>
  <si>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</si>
  <si>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</si>
  <si>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</si>
  <si>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</si>
  <si>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</si>
  <si>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</si>
  <si>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</si>
  <si>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</si>
  <si>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</si>
  <si>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</si>
  <si>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</si>
  <si>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</si>
  <si>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</si>
  <si>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</si>
  <si>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</si>
  <si>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</si>
  <si>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</si>
  <si>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</si>
  <si>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</si>
  <si>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</si>
  <si>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</si>
  <si>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</si>
  <si>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</si>
  <si>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</si>
  <si>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</si>
  <si>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</si>
  <si>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</si>
  <si>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</si>
  <si>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</si>
  <si>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</si>
  <si>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</si>
  <si>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</si>
  <si>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</si>
  <si>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</si>
  <si>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</si>
  <si>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</si>
  <si>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</si>
  <si>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</si>
  <si>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</si>
  <si>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</si>
  <si>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</si>
  <si>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</si>
  <si>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</si>
  <si>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</si>
  <si>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</si>
  <si>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</si>
  <si>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</si>
  <si>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</si>
  <si>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</si>
  <si>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</si>
  <si>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</si>
  <si>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</si>
  <si>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</si>
  <si>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</si>
  <si>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</si>
  <si>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</si>
  <si>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</si>
  <si>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</si>
  <si>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</si>
  <si>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</si>
  <si>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</si>
  <si>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</si>
  <si>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</si>
  <si>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</si>
  <si>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</si>
  <si>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</si>
  <si>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</si>
  <si>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</si>
  <si>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</si>
  <si>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</si>
  <si>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</si>
  <si>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</si>
  <si>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</si>
  <si>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</si>
  <si>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</si>
  <si>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</si>
  <si>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</si>
  <si>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</si>
  <si>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</si>
  <si>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</si>
  <si>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</si>
  <si>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</si>
  <si>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</si>
  <si>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</si>
  <si>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</si>
  <si>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</si>
  <si>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</si>
  <si>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</si>
  <si>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</si>
  <si>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</si>
  <si>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</si>
  <si>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</si>
  <si>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</si>
  <si>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</si>
  <si>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</si>
  <si>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</si>
  <si>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</si>
  <si>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</si>
  <si>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</si>
  <si>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</si>
  <si>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</si>
  <si>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</si>
  <si>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</si>
  <si>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</si>
  <si>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</si>
  <si>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</si>
  <si>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</si>
  <si>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</si>
  <si>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</si>
  <si>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</si>
  <si>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</si>
  <si>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</si>
  <si>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</si>
  <si>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</si>
  <si>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</si>
  <si>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</si>
  <si>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</si>
  <si>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</si>
  <si>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</si>
  <si>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</si>
  <si>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</si>
  <si>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</si>
  <si>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</si>
  <si>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</si>
  <si>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</si>
  <si>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</si>
  <si>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</si>
  <si>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</si>
  <si>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</si>
  <si>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</si>
  <si>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</si>
  <si>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</si>
  <si>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</si>
  <si>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</si>
  <si>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</si>
  <si>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</si>
  <si>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</si>
  <si>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</si>
  <si>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</si>
  <si>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</si>
  <si>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</si>
  <si>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</si>
  <si>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</si>
  <si>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</si>
  <si>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</si>
  <si>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</si>
  <si>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</si>
  <si>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</si>
  <si>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</si>
  <si>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</si>
  <si>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</si>
  <si>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</si>
  <si>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</si>
  <si>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</si>
  <si>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</si>
  <si>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</si>
  <si>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</si>
  <si>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</si>
  <si>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</si>
  <si>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</si>
  <si>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</si>
  <si>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</si>
  <si>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</si>
  <si>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</si>
  <si>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</si>
  <si>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</si>
  <si>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</si>
  <si>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</si>
  <si>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</si>
  <si>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</si>
  <si>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</si>
  <si>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</si>
  <si>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</si>
  <si>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</si>
  <si>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</si>
  <si>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</si>
  <si>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</si>
  <si>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</si>
  <si>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</si>
  <si>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</si>
  <si>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</si>
  <si>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</si>
  <si>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</si>
  <si>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</si>
  <si>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</si>
  <si>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</si>
  <si>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</si>
  <si>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</si>
  <si>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</si>
  <si>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</si>
  <si>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</si>
  <si>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</si>
  <si>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</si>
  <si>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</si>
  <si>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</si>
  <si>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</si>
  <si>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</si>
  <si>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</si>
  <si>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</si>
  <si>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</si>
  <si>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</si>
  <si>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</si>
  <si>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</si>
  <si>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</si>
  <si>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</si>
  <si>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</si>
  <si>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</si>
  <si>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</si>
  <si>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</si>
  <si>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</si>
  <si>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</si>
  <si>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</si>
  <si>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</si>
  <si>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</si>
  <si>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</si>
  <si>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</si>
  <si>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</si>
  <si>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</si>
  <si>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</si>
  <si>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</si>
  <si>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</si>
  <si>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</si>
  <si>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</si>
  <si>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</si>
  <si>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</si>
  <si>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</si>
  <si>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</si>
  <si>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</si>
  <si>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</si>
  <si>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</si>
  <si>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</si>
  <si>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</si>
  <si>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</si>
  <si>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</si>
  <si>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</si>
  <si>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</si>
  <si>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</si>
  <si>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</si>
  <si>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</si>
  <si>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</si>
  <si>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</si>
  <si>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</si>
  <si>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</si>
  <si>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</si>
  <si>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</si>
  <si>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</si>
  <si>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</si>
  <si>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</si>
  <si>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</si>
  <si>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</si>
  <si>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</si>
  <si>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</si>
  <si>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</si>
  <si>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</si>
  <si>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</si>
  <si>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</si>
  <si>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</si>
  <si>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</si>
  <si>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</si>
  <si>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</si>
  <si>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</si>
  <si>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</si>
  <si>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</si>
  <si>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</si>
  <si>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</si>
  <si>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</si>
  <si>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</si>
  <si>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</si>
  <si>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</si>
  <si>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</si>
  <si>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</si>
  <si>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</si>
  <si>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</si>
  <si>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</si>
  <si>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</si>
  <si>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</si>
  <si>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</si>
  <si>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</si>
  <si>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</si>
  <si>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</si>
  <si>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</si>
  <si>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</si>
  <si>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</si>
  <si>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</si>
  <si>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</si>
  <si>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</si>
  <si>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</si>
  <si>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</si>
  <si>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</si>
  <si>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</si>
  <si>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</si>
  <si>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</si>
  <si>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</si>
  <si>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</si>
  <si>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</si>
  <si>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</si>
  <si>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</si>
  <si>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</si>
  <si>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</si>
  <si>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</si>
  <si>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</si>
  <si>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</si>
  <si>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</si>
  <si>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</si>
  <si>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</si>
  <si>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</si>
  <si>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</si>
  <si>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</si>
  <si>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</si>
  <si>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</si>
  <si>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</si>
  <si>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</si>
  <si>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</si>
  <si>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</si>
  <si>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</si>
  <si>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</si>
  <si>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</si>
  <si>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</si>
  <si>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</si>
  <si>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</si>
  <si>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</si>
  <si>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</si>
  <si>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</si>
  <si>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</si>
  <si>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</si>
  <si>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</si>
  <si>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</si>
  <si>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</si>
  <si>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</si>
  <si>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</si>
  <si>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</si>
  <si>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</si>
  <si>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</si>
  <si>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</si>
  <si>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</si>
  <si>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</si>
  <si>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</si>
  <si>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</si>
  <si>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</si>
  <si>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</si>
  <si>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</si>
  <si>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</si>
  <si>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</si>
  <si>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</si>
  <si>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</si>
  <si>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</si>
  <si>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</si>
  <si>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</si>
  <si>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</si>
  <si>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</si>
  <si>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</si>
  <si>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</si>
  <si>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</si>
  <si>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</si>
  <si>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</si>
  <si>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</si>
  <si>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</si>
  <si>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</si>
  <si>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</si>
  <si>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</si>
  <si>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</si>
  <si>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</si>
  <si>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</si>
  <si>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</si>
  <si>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</si>
  <si>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</si>
  <si>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</si>
  <si>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</si>
  <si>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</si>
  <si>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</si>
  <si>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</si>
  <si>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</si>
  <si>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</si>
  <si>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</si>
  <si>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</si>
  <si>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</si>
  <si>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</si>
  <si>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</si>
  <si>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</si>
  <si>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</si>
  <si>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</si>
  <si>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</si>
  <si>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</si>
  <si>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</si>
  <si>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</si>
  <si>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</si>
  <si>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</si>
  <si>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</si>
  <si>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</si>
  <si>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</si>
  <si>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</si>
  <si>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</si>
  <si>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</si>
  <si>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</si>
  <si>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</si>
  <si>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</si>
  <si>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</si>
  <si>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</si>
  <si>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</si>
  <si>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</si>
  <si>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</si>
  <si>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</si>
  <si>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</si>
  <si>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</si>
  <si>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</si>
  <si>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</si>
  <si>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</si>
  <si>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</si>
  <si>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</si>
  <si>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</si>
  <si>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</si>
  <si>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</si>
  <si>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</si>
  <si>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</si>
  <si>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</si>
  <si>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</si>
  <si>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</si>
  <si>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</si>
  <si>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</si>
  <si>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</si>
  <si>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</si>
  <si>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</si>
  <si>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</si>
  <si>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</si>
  <si>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</si>
  <si>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</si>
  <si>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</si>
  <si>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</si>
  <si>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</si>
  <si>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</si>
  <si>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</si>
  <si>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</si>
  <si>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</si>
  <si>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</si>
  <si>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</si>
  <si>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</si>
  <si>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</si>
  <si>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</si>
  <si>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</si>
  <si>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</si>
  <si>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</si>
  <si>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</si>
  <si>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</si>
  <si>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</si>
  <si>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</si>
  <si>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</si>
  <si>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</si>
  <si>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</si>
  <si>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</si>
  <si>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</si>
  <si>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</si>
  <si>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</si>
  <si>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</si>
  <si>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</si>
  <si>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</si>
  <si>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</si>
  <si>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</si>
  <si>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</si>
  <si>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</si>
  <si>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</si>
  <si>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</si>
  <si>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</si>
  <si>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</si>
  <si>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</si>
  <si>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</si>
  <si>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</si>
  <si>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</si>
  <si>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</si>
  <si>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</si>
  <si>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</si>
  <si>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</si>
  <si>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</si>
  <si>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</si>
  <si>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</si>
  <si>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</si>
  <si>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</si>
  <si>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</si>
  <si>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</si>
  <si>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</si>
  <si>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</si>
  <si>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</si>
  <si>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</si>
  <si>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</si>
  <si>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</si>
  <si>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</si>
  <si>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</si>
  <si>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</si>
  <si>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</si>
  <si>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</si>
  <si>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</si>
  <si>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</si>
  <si>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</si>
  <si>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</si>
  <si>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</si>
  <si>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</si>
  <si>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</si>
  <si>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</si>
  <si>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</si>
  <si>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</si>
  <si>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</si>
  <si>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</si>
  <si>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</si>
  <si>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</si>
  <si>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</si>
  <si>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</si>
  <si>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</si>
  <si>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</si>
  <si>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</si>
  <si>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</si>
  <si>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</si>
  <si>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</si>
  <si>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</si>
  <si>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</si>
  <si>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</si>
  <si>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</si>
  <si>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</si>
  <si>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</si>
  <si>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</si>
  <si>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</si>
  <si>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</si>
  <si>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</si>
  <si>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</si>
  <si>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</si>
  <si>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</si>
  <si>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</si>
  <si>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</si>
  <si>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</si>
  <si>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</si>
  <si>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</si>
  <si>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</si>
  <si>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</si>
  <si>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</si>
  <si>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</si>
  <si>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</si>
  <si>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</si>
  <si>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</si>
  <si>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</si>
  <si>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</si>
  <si>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</si>
  <si>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</si>
  <si>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</si>
  <si>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</si>
  <si>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</si>
  <si>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</si>
  <si>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</si>
  <si>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</si>
  <si>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</si>
  <si>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</si>
  <si>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</si>
  <si>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</si>
  <si>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</si>
  <si>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</si>
  <si>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</si>
  <si>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</si>
  <si>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</si>
  <si>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</si>
  <si>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</si>
  <si>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</si>
  <si>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</si>
  <si>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</si>
  <si>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</si>
  <si>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</si>
  <si>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</si>
  <si>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</si>
  <si>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</si>
  <si>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</si>
  <si>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</si>
  <si>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</si>
  <si>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</si>
  <si>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</si>
  <si>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</si>
  <si>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</si>
  <si>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</si>
  <si>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</si>
  <si>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</si>
  <si>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</si>
  <si>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</si>
  <si>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</si>
  <si>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</si>
  <si>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</si>
  <si>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</si>
  <si>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</si>
  <si>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</si>
  <si>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</si>
  <si>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</si>
  <si>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</si>
  <si>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</si>
  <si>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</si>
  <si>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</si>
  <si>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</si>
  <si>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</si>
  <si>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</si>
  <si>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</si>
  <si>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</si>
  <si>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</si>
  <si>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</si>
  <si>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</si>
  <si>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</si>
  <si>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</si>
  <si>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</si>
  <si>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</si>
  <si>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</si>
  <si>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</si>
  <si>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</si>
  <si>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</si>
  <si>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</si>
  <si>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</si>
  <si>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</si>
  <si>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</si>
  <si>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</si>
  <si>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</si>
  <si>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</si>
  <si>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</si>
  <si>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</si>
  <si>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</si>
  <si>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</si>
  <si>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</si>
  <si>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</si>
  <si>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</si>
  <si>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</si>
  <si>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</si>
  <si>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</si>
  <si>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</si>
  <si>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</si>
  <si>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</si>
  <si>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</si>
  <si>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</si>
  <si>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</si>
  <si>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</si>
  <si>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</si>
  <si>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</si>
  <si>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</si>
  <si>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</si>
  <si>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</si>
  <si>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</si>
  <si>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</si>
  <si>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</si>
  <si>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</si>
  <si>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</si>
  <si>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</si>
  <si>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</si>
  <si>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</si>
  <si>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</si>
  <si>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</si>
  <si>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</si>
  <si>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</si>
  <si>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</si>
  <si>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</si>
  <si>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</si>
  <si>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</si>
  <si>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</si>
  <si>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</si>
  <si>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</si>
  <si>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</si>
  <si>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</si>
  <si>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</si>
  <si>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</si>
  <si>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</si>
  <si>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</si>
  <si>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</si>
  <si>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</si>
  <si>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</si>
  <si>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</si>
  <si>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</si>
  <si>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</si>
  <si>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</si>
  <si>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</si>
  <si>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</si>
  <si>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</si>
  <si>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</si>
  <si>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</si>
  <si>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</si>
  <si>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</si>
  <si>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</si>
  <si>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</si>
  <si>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</si>
  <si>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</si>
  <si>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</si>
  <si>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</si>
  <si>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</si>
  <si>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</si>
  <si>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</si>
  <si>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</si>
  <si>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</si>
  <si>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</si>
  <si>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</si>
  <si>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</si>
  <si>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</si>
  <si>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</si>
  <si>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</si>
  <si>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</si>
  <si>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</si>
  <si>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</si>
  <si>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</si>
  <si>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</si>
  <si>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</si>
  <si>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</si>
  <si>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</si>
  <si>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</si>
  <si>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</si>
  <si>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</si>
  <si>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</si>
  <si>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</si>
  <si>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</si>
  <si>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</si>
  <si>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</si>
  <si>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</si>
  <si>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</si>
  <si>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</si>
  <si>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</si>
  <si>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</si>
  <si>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</si>
  <si>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</si>
  <si>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</si>
  <si>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</si>
  <si>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</si>
  <si>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</si>
  <si>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</si>
  <si>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</si>
  <si>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</si>
  <si>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</si>
  <si>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</si>
  <si>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</si>
  <si>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</si>
  <si>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</si>
  <si>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</si>
  <si>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</si>
  <si>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</si>
  <si>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</si>
  <si>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</si>
  <si>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</si>
  <si>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</si>
  <si>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</si>
  <si>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</si>
  <si>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</si>
  <si>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</si>
  <si>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</si>
  <si>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</si>
  <si>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</si>
  <si>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</si>
  <si>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</si>
  <si>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</si>
  <si>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</si>
  <si>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</si>
  <si>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</si>
  <si>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</si>
  <si>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</si>
  <si>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</si>
  <si>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</si>
  <si>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</si>
  <si>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</si>
  <si>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</si>
  <si>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</si>
  <si>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</si>
  <si>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</si>
  <si>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</si>
  <si>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</si>
  <si>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</si>
  <si>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</si>
  <si>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</si>
  <si>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</si>
  <si>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</si>
  <si>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</si>
  <si>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</si>
  <si>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</si>
  <si>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</si>
  <si>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</si>
  <si>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</si>
  <si>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</si>
  <si>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</si>
  <si>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</si>
  <si>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</si>
  <si>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</si>
  <si>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</si>
  <si>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</si>
  <si>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</si>
  <si>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</si>
  <si>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</si>
  <si>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</si>
  <si>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</si>
  <si>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</si>
  <si>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</si>
  <si>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</si>
  <si>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</si>
  <si>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</si>
  <si>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</si>
  <si>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</si>
  <si>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</si>
  <si>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</si>
  <si>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</si>
  <si>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</si>
  <si>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</si>
  <si>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</si>
  <si>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</si>
  <si>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</si>
  <si>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</si>
  <si>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</si>
  <si>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</si>
  <si>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</si>
  <si>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</si>
  <si>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</si>
  <si>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</si>
  <si>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</si>
  <si>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</si>
  <si>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</si>
  <si>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</si>
  <si>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</si>
  <si>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</si>
  <si>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</si>
  <si>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</si>
  <si>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</si>
  <si>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</si>
  <si>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</si>
  <si>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</si>
  <si>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</si>
  <si>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</si>
  <si>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</si>
  <si>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</si>
  <si>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</si>
  <si>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</si>
  <si>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</si>
  <si>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</si>
  <si>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</si>
  <si>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</si>
  <si>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</si>
  <si>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</si>
  <si>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</si>
  <si>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</si>
  <si>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</si>
  <si>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</si>
  <si>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</si>
  <si>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</si>
  <si>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</si>
  <si>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</si>
  <si>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</si>
  <si>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</si>
  <si>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</si>
  <si>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</si>
  <si>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</si>
  <si>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</si>
  <si>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</si>
  <si>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</si>
  <si>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</si>
  <si>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</si>
  <si>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</si>
  <si>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</si>
  <si>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</si>
  <si>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</si>
  <si>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</si>
  <si>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</si>
  <si>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</si>
  <si>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</si>
  <si>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</si>
  <si>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</si>
  <si>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</si>
  <si>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</si>
  <si>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</si>
  <si>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</si>
  <si>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</si>
  <si>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</si>
  <si>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</si>
  <si>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</si>
  <si>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</si>
  <si>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</si>
  <si>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</si>
  <si>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</si>
  <si>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</si>
  <si>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</si>
  <si>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</si>
  <si>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</si>
  <si>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</si>
  <si>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</si>
  <si>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</si>
  <si>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</si>
  <si>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</si>
  <si>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</si>
  <si>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</si>
  <si>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</si>
  <si>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</si>
  <si>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</si>
  <si>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</si>
  <si>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</si>
  <si>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</si>
  <si>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</si>
  <si>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</si>
  <si>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</si>
  <si>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</si>
  <si>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</si>
  <si>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</si>
  <si>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</si>
  <si>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</si>
  <si>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</si>
  <si>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</si>
  <si>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</si>
  <si>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</si>
  <si>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</si>
  <si>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</si>
  <si>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</si>
  <si>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</si>
  <si>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</si>
  <si>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</si>
  <si>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</si>
  <si>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</si>
  <si>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</si>
  <si>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</si>
  <si>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</si>
  <si>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</si>
  <si>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</si>
  <si>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</si>
  <si>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</si>
  <si>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</si>
  <si>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</si>
  <si>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</si>
  <si>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</si>
  <si>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</si>
  <si>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</si>
  <si>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</si>
  <si>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</si>
  <si>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</si>
  <si>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</si>
  <si>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</si>
  <si>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</si>
  <si>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</si>
  <si>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</si>
  <si>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</si>
  <si>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</si>
  <si>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</si>
  <si>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</si>
  <si>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</si>
  <si>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</si>
  <si>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</si>
  <si>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</si>
  <si>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</si>
  <si>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</si>
  <si>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</si>
  <si>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</si>
  <si>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</si>
  <si>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</si>
  <si>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</si>
  <si>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</si>
  <si>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</si>
  <si>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</si>
  <si>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</si>
  <si>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</si>
  <si>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</si>
  <si>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</si>
  <si>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</si>
  <si>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</si>
  <si>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</si>
  <si>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</si>
  <si>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</si>
  <si>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</si>
  <si>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</si>
  <si>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</si>
  <si>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</si>
  <si>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</si>
  <si>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</si>
  <si>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</si>
  <si>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</si>
  <si>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</si>
  <si>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</si>
  <si>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</si>
  <si>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</si>
  <si>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</si>
  <si>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</si>
  <si>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</si>
  <si>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</si>
  <si>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</si>
  <si>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</si>
  <si>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</si>
  <si>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</si>
  <si>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</si>
  <si>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</si>
  <si>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</si>
  <si>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</si>
  <si>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</si>
  <si>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</si>
  <si>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</si>
  <si>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</si>
  <si>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</si>
  <si>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</si>
  <si>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</si>
  <si>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</si>
  <si>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</si>
  <si>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</si>
  <si>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</si>
  <si>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</si>
  <si>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</si>
  <si>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</si>
  <si>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</si>
  <si>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</si>
  <si>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</si>
  <si>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</si>
  <si>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</si>
  <si>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</si>
  <si>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</si>
  <si>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</si>
  <si>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</si>
  <si>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</si>
  <si>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</si>
  <si>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</si>
  <si>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</si>
  <si>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</si>
  <si>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</si>
  <si>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</si>
  <si>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</si>
  <si>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</si>
  <si>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</si>
  <si>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</si>
  <si>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</si>
  <si>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</si>
  <si>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</si>
  <si>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</si>
  <si>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</si>
  <si>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</si>
  <si>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</si>
  <si>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</si>
  <si>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</si>
  <si>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</si>
  <si>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</si>
  <si>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</si>
  <si>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</si>
  <si>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</si>
  <si>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</si>
  <si>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</si>
  <si>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</si>
  <si>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</si>
  <si>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</si>
  <si>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</si>
  <si>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</si>
  <si>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</si>
  <si>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</si>
  <si>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</si>
  <si>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</si>
  <si>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</si>
  <si>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</si>
  <si>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</si>
  <si>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</si>
  <si>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</si>
  <si>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</si>
  <si>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</si>
  <si>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</si>
  <si>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</si>
  <si>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</si>
  <si>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</si>
  <si>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</si>
  <si>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</si>
  <si>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</si>
  <si>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</si>
  <si>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</si>
  <si>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</si>
  <si>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</si>
  <si>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</si>
  <si>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</si>
  <si>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</si>
  <si>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</si>
  <si>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</si>
  <si>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</si>
  <si>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</si>
  <si>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</si>
  <si>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</si>
  <si>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</si>
  <si>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</si>
  <si>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</si>
  <si>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</si>
  <si>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</si>
  <si>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</si>
  <si>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</si>
  <si>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</si>
  <si>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</si>
  <si>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</si>
  <si>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</si>
  <si>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</si>
  <si>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</si>
  <si>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</si>
  <si>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</si>
  <si>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</si>
  <si>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</si>
  <si>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</si>
  <si>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</si>
  <si>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</si>
  <si>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</si>
  <si>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</si>
  <si>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</si>
  <si>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</si>
  <si>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</si>
  <si>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</si>
  <si>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</si>
  <si>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</si>
  <si>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</si>
  <si>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</si>
  <si>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</si>
  <si>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</si>
  <si>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</si>
  <si>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</si>
  <si>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</si>
  <si>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</si>
  <si>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</si>
  <si>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</si>
  <si>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</si>
  <si>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</si>
  <si>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</si>
  <si>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</si>
  <si>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</si>
  <si>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</si>
  <si>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</si>
  <si>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</si>
  <si>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</si>
  <si>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</si>
  <si>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</si>
  <si>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</si>
  <si>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</si>
  <si>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</si>
  <si>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</si>
  <si>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</si>
  <si>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</si>
  <si>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</si>
  <si>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</si>
  <si>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</si>
  <si>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</si>
  <si>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</si>
  <si>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</si>
  <si>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</si>
  <si>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</si>
  <si>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</si>
  <si>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</si>
  <si>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</si>
  <si>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</si>
  <si>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</si>
  <si>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</si>
  <si>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</si>
  <si>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</si>
  <si>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</si>
  <si>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</si>
  <si>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</si>
  <si>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</si>
  <si>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</si>
  <si>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</si>
  <si>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</si>
  <si>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</si>
  <si>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</si>
  <si>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</si>
  <si>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</si>
  <si>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</si>
  <si>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</si>
  <si>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</si>
  <si>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</si>
  <si>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</si>
  <si>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</si>
  <si>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</si>
  <si>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</si>
  <si>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</si>
  <si>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</si>
  <si>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</si>
  <si>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</si>
  <si>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</si>
  <si>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</si>
  <si>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</si>
  <si>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</si>
  <si>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</si>
  <si>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</si>
  <si>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</si>
  <si>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</si>
  <si>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</si>
  <si>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</si>
  <si>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</si>
  <si>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</si>
  <si>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</si>
  <si>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</si>
  <si>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</si>
  <si>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</si>
  <si>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</si>
  <si>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</si>
  <si>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</si>
  <si>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</si>
  <si>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</si>
  <si>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</si>
  <si>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</si>
  <si>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</si>
  <si>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</si>
  <si>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</si>
  <si>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</si>
  <si>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</si>
  <si>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</si>
  <si>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</si>
  <si>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</si>
  <si>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</si>
  <si>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</si>
  <si>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</si>
  <si>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</si>
  <si>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</si>
  <si>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</si>
  <si>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</si>
  <si>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</si>
  <si>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</si>
  <si>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</si>
  <si>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</si>
  <si>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</si>
  <si>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</si>
  <si>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</si>
  <si>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</si>
  <si>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</si>
  <si>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</si>
  <si>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</si>
  <si>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</si>
  <si>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</si>
  <si>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</si>
  <si>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</si>
  <si>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</si>
  <si>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</si>
  <si>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</si>
  <si>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</si>
  <si>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</si>
  <si>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</si>
  <si>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</si>
  <si>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</si>
  <si>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</si>
  <si>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</si>
  <si>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</si>
  <si>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</si>
  <si>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</si>
  <si>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</si>
  <si>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</si>
  <si>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</si>
  <si>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</si>
  <si>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</si>
  <si>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</si>
  <si>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</si>
  <si>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</si>
  <si>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</si>
  <si>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</si>
  <si>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</si>
  <si>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</si>
  <si>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</si>
  <si>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</si>
  <si>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</si>
  <si>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</si>
  <si>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</si>
  <si>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</si>
  <si>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</si>
  <si>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</si>
  <si>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</si>
  <si>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</si>
  <si>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</si>
  <si>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</si>
  <si>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</si>
  <si>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</si>
  <si>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</si>
  <si>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</si>
  <si>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</si>
  <si>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</si>
  <si>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</si>
  <si>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</si>
  <si>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</si>
  <si>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</si>
  <si>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</si>
  <si>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</si>
  <si>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</si>
  <si>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</si>
  <si>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</si>
  <si>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</si>
  <si>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</si>
  <si>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</si>
  <si>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</si>
  <si>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</si>
  <si>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</si>
  <si>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</si>
  <si>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</si>
  <si>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</si>
  <si>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</si>
  <si>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</si>
  <si>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</si>
  <si>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</si>
  <si>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</si>
  <si>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</si>
  <si>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</si>
  <si>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</si>
  <si>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</si>
  <si>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</si>
  <si>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</si>
  <si>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</si>
  <si>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</si>
  <si>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</si>
  <si>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</si>
  <si>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</si>
  <si>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</si>
  <si>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</si>
  <si>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</si>
  <si>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</si>
  <si>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</si>
  <si>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</si>
  <si>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</si>
  <si>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</si>
  <si>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</si>
  <si>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</si>
  <si>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</si>
  <si>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</si>
  <si>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</si>
  <si>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</si>
  <si>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</si>
  <si>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</si>
  <si>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</si>
  <si>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</si>
  <si>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</si>
  <si>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</si>
  <si>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</si>
  <si>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</si>
  <si>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</si>
  <si>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</si>
  <si>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</si>
  <si>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</si>
  <si>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</si>
  <si>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</si>
  <si>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</si>
  <si>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</si>
  <si>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</si>
  <si>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</si>
  <si>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</si>
  <si>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</si>
  <si>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</si>
  <si>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</si>
  <si>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</si>
  <si>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</si>
  <si>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</si>
  <si>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</si>
  <si>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</si>
  <si>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</si>
  <si>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</si>
  <si>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</si>
  <si>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</si>
  <si>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</si>
  <si>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</si>
  <si>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</si>
  <si>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</si>
  <si>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</si>
  <si>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</si>
  <si>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</si>
  <si>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</si>
  <si>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</si>
  <si>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</si>
  <si>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</si>
  <si>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</si>
  <si>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</si>
  <si>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</si>
  <si>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</si>
  <si>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</si>
  <si>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</si>
  <si>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</si>
  <si>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</si>
  <si>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</si>
  <si>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</si>
  <si>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</si>
  <si>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</si>
  <si>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</si>
  <si>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</si>
  <si>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</si>
  <si>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</si>
  <si>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</si>
  <si>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</si>
  <si>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</si>
  <si>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</si>
  <si>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</si>
  <si>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</si>
  <si>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</si>
  <si>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</si>
  <si>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</si>
  <si>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</si>
  <si>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</si>
  <si>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</si>
  <si>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</si>
  <si>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</si>
  <si>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</si>
  <si>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</si>
  <si>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</si>
  <si>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</si>
  <si>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</si>
  <si>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</si>
  <si>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</si>
  <si>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</si>
  <si>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</si>
  <si>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</si>
  <si>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</si>
  <si>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</si>
  <si>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</si>
  <si>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</si>
  <si>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</si>
  <si>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</si>
  <si>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</si>
  <si>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</si>
  <si>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</si>
  <si>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</si>
  <si>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</si>
  <si>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</si>
  <si>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</si>
  <si>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</si>
  <si>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</si>
  <si>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</si>
  <si>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</si>
  <si>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</si>
  <si>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</si>
  <si>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</si>
  <si>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</si>
  <si>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</si>
  <si>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</si>
  <si>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</si>
  <si>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</si>
  <si>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</si>
  <si>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</si>
  <si>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</si>
  <si>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</si>
  <si>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</si>
  <si>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</si>
  <si>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</si>
  <si>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</si>
  <si>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</si>
  <si>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</si>
  <si>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</si>
  <si>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</si>
  <si>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</si>
  <si>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</si>
  <si>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</si>
  <si>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</si>
  <si>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</si>
  <si>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</si>
  <si>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</si>
  <si>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</si>
  <si>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</si>
  <si>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</si>
  <si>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</si>
  <si>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</si>
  <si>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</si>
  <si>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</si>
  <si>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</si>
  <si>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</si>
  <si>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</si>
  <si>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</si>
  <si>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</si>
  <si>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</si>
  <si>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</si>
  <si>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</si>
  <si>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</si>
  <si>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</si>
  <si>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</si>
  <si>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</si>
  <si>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</si>
  <si>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</si>
  <si>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</si>
  <si>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</si>
  <si>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</si>
  <si>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</si>
  <si>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</si>
  <si>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</si>
  <si>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</si>
  <si>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</si>
  <si>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</si>
  <si>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</si>
  <si>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</si>
  <si>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</si>
  <si>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</si>
  <si>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</si>
  <si>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</si>
  <si>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</si>
  <si>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</si>
  <si>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</si>
  <si>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</si>
  <si>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</si>
  <si>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</si>
  <si>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</si>
  <si>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</si>
  <si>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</si>
  <si>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</si>
  <si>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</si>
  <si>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</si>
  <si>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</si>
  <si>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</si>
  <si>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</si>
  <si>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</si>
  <si>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</si>
  <si>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</si>
  <si>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</si>
  <si>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</si>
  <si>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</si>
  <si>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</si>
  <si>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</si>
  <si>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</si>
  <si>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</si>
  <si>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</si>
  <si>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</si>
  <si>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</si>
  <si>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</si>
  <si>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</si>
  <si>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</si>
  <si>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</si>
  <si>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</si>
  <si>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</si>
  <si>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</si>
  <si>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</si>
  <si>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</si>
  <si>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</si>
  <si>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</si>
  <si>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</si>
  <si>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</si>
  <si>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</si>
  <si>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</si>
  <si>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</si>
  <si>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</si>
  <si>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</si>
  <si>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</si>
  <si>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</si>
  <si>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</si>
  <si>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</si>
  <si>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</si>
  <si>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</si>
  <si>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</si>
  <si>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</si>
  <si>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</si>
  <si>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</si>
  <si>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</si>
  <si>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</si>
  <si>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</si>
  <si>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</si>
  <si>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</si>
  <si>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</si>
  <si>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</si>
  <si>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</si>
  <si>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</si>
  <si>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</si>
  <si>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</si>
  <si>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</si>
  <si>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</si>
  <si>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</si>
  <si>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</si>
  <si>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</si>
  <si>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</si>
  <si>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</si>
  <si>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</si>
  <si>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</si>
  <si>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</si>
  <si>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</si>
  <si>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</si>
  <si>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</si>
  <si>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</si>
  <si>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</si>
  <si>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</si>
  <si>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</si>
  <si>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</si>
  <si>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</si>
  <si>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</si>
  <si>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</si>
  <si>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</si>
  <si>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</si>
  <si>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</si>
  <si>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</si>
  <si>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</si>
  <si>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</si>
  <si>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</si>
  <si>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</si>
  <si>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</si>
  <si>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</si>
  <si>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</si>
  <si>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</si>
  <si>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</si>
  <si>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</si>
  <si>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</si>
  <si>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</si>
  <si>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</si>
  <si>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</si>
  <si>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</si>
  <si>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</si>
  <si>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</si>
  <si>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</si>
  <si>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</si>
  <si>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</si>
  <si>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</si>
  <si>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</si>
  <si>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</si>
  <si>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</si>
  <si>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</si>
  <si>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</si>
  <si>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</si>
  <si>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</si>
  <si>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</si>
  <si>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</si>
  <si>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</si>
  <si>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</si>
  <si>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</si>
  <si>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</si>
  <si>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</si>
  <si>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</si>
  <si>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</si>
  <si>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</si>
  <si>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</si>
  <si>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</si>
  <si>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</si>
  <si>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</si>
  <si>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</si>
  <si>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</si>
  <si>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</si>
  <si>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</si>
  <si>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</si>
  <si>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</si>
  <si>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</si>
  <si>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</si>
  <si>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</si>
  <si>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</si>
  <si>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</si>
  <si>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</si>
  <si>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</si>
  <si>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</si>
  <si>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</si>
  <si>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</si>
  <si>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</si>
  <si>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</si>
  <si>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</si>
  <si>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</si>
  <si>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</si>
  <si>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</si>
  <si>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</si>
  <si>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</si>
  <si>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</si>
  <si>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</si>
  <si>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</si>
  <si>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</si>
  <si>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</si>
  <si>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</si>
  <si>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</si>
  <si>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</si>
  <si>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</si>
  <si>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</si>
  <si>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</si>
  <si>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</si>
  <si>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</si>
  <si>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</si>
  <si>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</si>
  <si>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</si>
  <si>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</si>
  <si>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</si>
  <si>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</si>
  <si>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</si>
  <si>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</si>
  <si>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</si>
  <si>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</si>
  <si>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</si>
  <si>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</si>
  <si>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</si>
  <si>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</si>
  <si>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</si>
  <si>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</si>
  <si>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</si>
  <si>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</si>
  <si>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</si>
  <si>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</si>
  <si>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</si>
  <si>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</si>
  <si>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</si>
  <si>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</si>
  <si>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</si>
  <si>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</si>
  <si>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</si>
  <si>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</si>
  <si>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</si>
  <si>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</si>
  <si>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</si>
  <si>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</si>
  <si>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</si>
  <si>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</si>
  <si>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</si>
  <si>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</si>
  <si>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</si>
  <si>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</si>
  <si>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</si>
  <si>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</si>
  <si>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</si>
  <si>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</si>
  <si>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</si>
  <si>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</si>
  <si>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</si>
  <si>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</si>
  <si>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</si>
  <si>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</si>
  <si>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</si>
  <si>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</si>
  <si>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</si>
  <si>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</si>
  <si>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</si>
  <si>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</si>
  <si>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</si>
  <si>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</si>
  <si>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</si>
  <si>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</si>
  <si>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</si>
  <si>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</si>
  <si>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</si>
  <si>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</si>
  <si>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</si>
  <si>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</si>
  <si>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</si>
  <si>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</si>
  <si>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</si>
  <si>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</si>
  <si>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</si>
  <si>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</si>
  <si>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</si>
  <si>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</si>
  <si>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</si>
  <si>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</si>
  <si>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</si>
  <si>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</si>
  <si>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</si>
  <si>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</si>
  <si>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</si>
  <si>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</si>
  <si>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</si>
  <si>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</si>
  <si>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</si>
  <si>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</si>
  <si>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</si>
  <si>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</si>
  <si>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</si>
  <si>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</si>
  <si>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</si>
  <si>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</si>
  <si>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</si>
  <si>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</si>
  <si>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</si>
  <si>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</si>
  <si>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</si>
  <si>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</si>
  <si>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</si>
  <si>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</si>
  <si>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</si>
  <si>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</si>
  <si>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</si>
  <si>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</si>
  <si>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</si>
  <si>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</si>
  <si>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</si>
  <si>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</si>
  <si>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</si>
  <si>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</si>
  <si>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</si>
  <si>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</si>
  <si>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</si>
  <si>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</si>
  <si>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</si>
  <si>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</si>
  <si>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</si>
  <si>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</si>
  <si>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</si>
  <si>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</si>
  <si>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</si>
  <si>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</si>
  <si>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</si>
  <si>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</si>
  <si>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</si>
  <si>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</si>
  <si>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</si>
  <si>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</si>
  <si>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</si>
  <si>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</si>
  <si>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</si>
  <si>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</si>
  <si>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</si>
  <si>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</si>
  <si>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</si>
  <si>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</si>
  <si>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</si>
  <si>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</si>
  <si>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</si>
  <si>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</si>
  <si>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</si>
  <si>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</si>
  <si>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</si>
  <si>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</si>
  <si>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</si>
  <si>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</si>
  <si>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</si>
  <si>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</si>
  <si>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</si>
  <si>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</si>
  <si>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</si>
  <si>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</si>
  <si>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</si>
  <si>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</si>
  <si>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</si>
  <si>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</si>
  <si>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</si>
  <si>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</si>
  <si>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</si>
  <si>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</si>
  <si>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</si>
  <si>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</si>
  <si>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</si>
  <si>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</si>
  <si>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</si>
  <si>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</si>
  <si>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</si>
  <si>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</si>
  <si>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</si>
  <si>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</si>
  <si>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</si>
  <si>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</si>
  <si>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</si>
  <si>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</si>
  <si>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</si>
  <si>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</si>
  <si>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</si>
  <si>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</si>
  <si>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</si>
  <si>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</si>
  <si>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</si>
  <si>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</si>
  <si>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</si>
  <si>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</si>
  <si>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</si>
  <si>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</si>
  <si>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</si>
  <si>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</si>
  <si>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</si>
  <si>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</si>
  <si>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</si>
  <si>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</si>
  <si>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</si>
  <si>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</si>
  <si>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</si>
  <si>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</si>
  <si>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</si>
  <si>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</si>
  <si>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</si>
  <si>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</si>
  <si>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</si>
  <si>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</si>
  <si>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</si>
  <si>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</si>
  <si>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</si>
  <si>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</si>
  <si>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</si>
  <si>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</si>
  <si>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</si>
  <si>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</si>
  <si>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</si>
  <si>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</si>
  <si>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</si>
  <si>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</si>
  <si>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</si>
  <si>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</si>
  <si>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</si>
  <si>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</si>
  <si>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</si>
  <si>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</si>
  <si>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</si>
  <si>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</si>
  <si>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</si>
  <si>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</si>
  <si>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</si>
  <si>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</si>
  <si>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</si>
  <si>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</si>
  <si>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</si>
  <si>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</si>
  <si>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</si>
  <si>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</si>
  <si>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</si>
  <si>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</si>
  <si>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</si>
  <si>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</si>
  <si>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</si>
  <si>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</si>
  <si>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</si>
  <si>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</si>
  <si>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</si>
  <si>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</si>
  <si>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</si>
  <si>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</si>
  <si>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</si>
  <si>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</si>
  <si>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</si>
  <si>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</si>
  <si>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</si>
  <si>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</si>
  <si>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</si>
  <si>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</si>
  <si>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</si>
  <si>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</si>
  <si>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</si>
  <si>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</si>
  <si>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</si>
  <si>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</si>
  <si>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</si>
  <si>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</si>
  <si>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</si>
  <si>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</si>
  <si>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</si>
  <si>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</si>
  <si>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</si>
  <si>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</si>
  <si>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</si>
  <si>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</si>
  <si>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</si>
  <si>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</si>
  <si>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</si>
  <si>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</si>
  <si>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</si>
  <si>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</si>
  <si>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</si>
  <si>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</si>
  <si>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</si>
  <si>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</si>
  <si>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</si>
  <si>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</si>
  <si>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</si>
  <si>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</si>
  <si>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</si>
  <si>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</si>
  <si>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</si>
  <si>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</si>
  <si>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</si>
  <si>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</si>
  <si>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</si>
  <si>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</si>
  <si>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</si>
  <si>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</si>
  <si>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</si>
  <si>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</si>
  <si>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</si>
  <si>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</si>
  <si>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</si>
  <si>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</si>
  <si>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</si>
  <si>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</si>
  <si>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</si>
  <si>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</si>
  <si>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</si>
  <si>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</si>
  <si>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</si>
  <si>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</si>
  <si>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</si>
  <si>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</si>
  <si>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</si>
  <si>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</si>
  <si>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</si>
  <si>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</si>
  <si>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</si>
  <si>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</si>
  <si>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</si>
  <si>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</si>
  <si>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</si>
  <si>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</si>
  <si>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</si>
  <si>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</si>
  <si>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</si>
  <si>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</si>
  <si>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</si>
  <si>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</si>
  <si>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</si>
  <si>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</si>
  <si>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</si>
  <si>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</si>
  <si>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</si>
  <si>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</si>
  <si>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</si>
  <si>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</si>
  <si>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</si>
  <si>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</si>
  <si>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</si>
  <si>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</si>
  <si>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</si>
  <si>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</si>
  <si>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</si>
  <si>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</si>
  <si>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</si>
  <si>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</si>
  <si>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</si>
  <si>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</si>
  <si>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</si>
  <si>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</si>
  <si>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</si>
  <si>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</si>
  <si>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</si>
  <si>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</si>
  <si>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</si>
  <si>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</si>
  <si>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</si>
  <si>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</si>
  <si>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</si>
  <si>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</si>
  <si>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</si>
  <si>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</si>
  <si>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</si>
  <si>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</si>
  <si>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</si>
  <si>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</si>
  <si>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</si>
  <si>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</si>
  <si>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</si>
  <si>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</si>
  <si>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</si>
  <si>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</si>
  <si>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</si>
  <si>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</si>
  <si>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</si>
  <si>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</si>
  <si>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</si>
  <si>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</si>
  <si>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</si>
  <si>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</si>
  <si>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</si>
  <si>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</si>
  <si>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</si>
  <si>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</si>
  <si>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</si>
  <si>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</si>
  <si>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</si>
  <si>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</si>
  <si>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</si>
  <si>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</si>
  <si>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</si>
  <si>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</si>
  <si>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</si>
  <si>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</si>
  <si>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</si>
  <si>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</si>
  <si>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</si>
  <si>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</si>
  <si>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</si>
  <si>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</si>
  <si>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</si>
  <si>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</si>
  <si>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</si>
  <si>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</si>
  <si>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</si>
  <si>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</si>
  <si>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</si>
  <si>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</si>
  <si>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</si>
  <si>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</si>
  <si>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</si>
  <si>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</si>
  <si>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</si>
  <si>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</si>
  <si>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</si>
  <si>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</si>
  <si>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</si>
  <si>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</si>
  <si>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</si>
  <si>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</si>
  <si>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</si>
  <si>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</si>
  <si>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</si>
  <si>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</si>
  <si>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</si>
  <si>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</si>
  <si>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</si>
  <si>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</si>
  <si>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</si>
  <si>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</si>
  <si>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</si>
  <si>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</si>
  <si>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</si>
  <si>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</si>
  <si>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</si>
  <si>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</si>
  <si>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</si>
  <si>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</si>
  <si>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</si>
  <si>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</si>
  <si>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</si>
  <si>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</si>
  <si>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</si>
  <si>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</si>
  <si>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</si>
  <si>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</si>
  <si>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</si>
  <si>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</si>
  <si>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</si>
  <si>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</si>
  <si>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</si>
  <si>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</si>
  <si>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</si>
  <si>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</si>
  <si>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</si>
  <si>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</si>
  <si>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</si>
  <si>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</si>
  <si>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</si>
  <si>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</si>
  <si>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</si>
  <si>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</si>
  <si>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</si>
  <si>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</si>
  <si>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</si>
  <si>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</si>
  <si>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</si>
  <si>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</si>
  <si>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</si>
  <si>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</si>
  <si>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</si>
  <si>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</si>
  <si>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</si>
  <si>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</si>
  <si>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</si>
  <si>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</si>
  <si>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</si>
  <si>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</si>
  <si>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</si>
  <si>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</si>
  <si>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</si>
  <si>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</si>
  <si>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</si>
  <si>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</si>
  <si>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</si>
  <si>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</si>
  <si>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</si>
  <si>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</si>
  <si>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</si>
  <si>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</si>
  <si>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</si>
  <si>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</si>
  <si>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</si>
  <si>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</si>
  <si>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</si>
  <si>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</si>
  <si>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</si>
  <si>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</si>
  <si>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</si>
  <si>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</si>
  <si>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</si>
  <si>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</si>
  <si>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</si>
  <si>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</si>
  <si>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</si>
  <si>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</si>
  <si>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</si>
  <si>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</si>
  <si>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</si>
  <si>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</si>
  <si>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</si>
  <si>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</si>
  <si>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</si>
  <si>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</si>
  <si>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</si>
  <si>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</si>
  <si>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</si>
  <si>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</si>
  <si>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</si>
  <si>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</si>
  <si>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</si>
  <si>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</si>
  <si>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</si>
  <si>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</si>
  <si>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</si>
  <si>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</si>
  <si>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</si>
  <si>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</si>
  <si>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</si>
  <si>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</si>
  <si>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</si>
  <si>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</si>
  <si>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</si>
  <si>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</si>
  <si>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</si>
  <si>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</si>
  <si>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</si>
  <si>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</si>
  <si>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</si>
  <si>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</si>
  <si>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</si>
  <si>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</si>
  <si>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</si>
  <si>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</si>
  <si>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</si>
  <si>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</si>
  <si>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</si>
  <si>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</si>
  <si>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</si>
  <si>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</si>
  <si>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</si>
  <si>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</si>
  <si>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</si>
  <si>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</si>
  <si>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</si>
  <si>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</si>
  <si>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</si>
  <si>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</si>
  <si>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</si>
  <si>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</si>
  <si>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</si>
  <si>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</si>
  <si>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</si>
  <si>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</si>
  <si>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</si>
  <si>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</si>
  <si>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</si>
  <si>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</si>
  <si>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</si>
  <si>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</si>
  <si>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</si>
  <si>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</si>
  <si>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</si>
  <si>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</si>
  <si>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</si>
  <si>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</si>
  <si>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</si>
  <si>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</si>
  <si>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</si>
  <si>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</si>
  <si>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</si>
  <si>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</si>
  <si>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</si>
  <si>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</si>
  <si>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</si>
  <si>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</si>
  <si>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</si>
  <si>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</si>
  <si>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</si>
  <si>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</si>
  <si>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</si>
  <si>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</si>
  <si>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</si>
  <si>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</si>
  <si>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</si>
  <si>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</si>
  <si>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</si>
  <si>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</si>
  <si>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</si>
  <si>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</si>
  <si>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</si>
  <si>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</si>
  <si>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</si>
  <si>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</si>
  <si>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</si>
  <si>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</si>
  <si>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</si>
  <si>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</si>
  <si>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</si>
  <si>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</si>
  <si>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</si>
  <si>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</si>
  <si>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</si>
  <si>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</si>
  <si>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</si>
  <si>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</si>
  <si>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</si>
  <si>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</si>
  <si>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</si>
  <si>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</si>
  <si>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</si>
  <si>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</si>
  <si>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</si>
  <si>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</si>
  <si>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</si>
  <si>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</si>
  <si>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</si>
  <si>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</si>
  <si>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</si>
  <si>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</si>
  <si>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</si>
  <si>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</si>
  <si>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</si>
  <si>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</si>
  <si>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</si>
  <si>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</si>
  <si>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</si>
  <si>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</si>
  <si>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</si>
  <si>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</si>
  <si>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</si>
  <si>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</si>
  <si>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</si>
  <si>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</si>
  <si>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</si>
  <si>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</si>
  <si>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</si>
  <si>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</si>
  <si>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</si>
  <si>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</si>
  <si>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</si>
  <si>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</si>
  <si>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</si>
  <si>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</si>
  <si>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</si>
  <si>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</si>
  <si>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</si>
  <si>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</si>
  <si>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</si>
  <si>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</si>
  <si>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</si>
  <si>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</si>
  <si>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</si>
  <si>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</si>
  <si>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</si>
  <si>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</si>
  <si>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</si>
  <si>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</si>
  <si>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</si>
  <si>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</si>
  <si>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</si>
  <si>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</si>
  <si>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</si>
  <si>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</si>
  <si>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</si>
  <si>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</si>
  <si>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</si>
  <si>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</si>
  <si>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</si>
  <si>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</si>
  <si>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</si>
  <si>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</si>
  <si>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</si>
  <si>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</si>
  <si>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</si>
  <si>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</si>
  <si>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</si>
  <si>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</si>
  <si>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</si>
  <si>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</si>
  <si>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</si>
  <si>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</si>
  <si>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</si>
  <si>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</si>
  <si>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</si>
  <si>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</si>
  <si>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</si>
  <si>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</si>
  <si>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</si>
  <si>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</si>
  <si>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</si>
  <si>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</si>
  <si>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</si>
  <si>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</si>
  <si>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</si>
  <si>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</si>
  <si>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</si>
  <si>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</si>
  <si>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</si>
  <si>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</si>
  <si>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</si>
  <si>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</si>
  <si>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</si>
  <si>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</si>
  <si>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</si>
  <si>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</si>
  <si>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</si>
  <si>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</si>
  <si>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</si>
  <si>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</si>
  <si>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</si>
  <si>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</si>
  <si>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</si>
  <si>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</si>
  <si>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</si>
  <si>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</si>
  <si>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</si>
  <si>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</si>
  <si>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</si>
  <si>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</si>
  <si>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</si>
  <si>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</si>
  <si>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</si>
  <si>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</si>
  <si>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</si>
  <si>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</si>
  <si>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</si>
  <si>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</si>
  <si>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</si>
  <si>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</si>
  <si>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</si>
  <si>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</si>
  <si>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</si>
  <si>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</si>
  <si>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</si>
  <si>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</si>
  <si>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</si>
  <si>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</si>
  <si>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</si>
  <si>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</si>
  <si>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</si>
  <si>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</si>
  <si>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</si>
  <si>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</si>
  <si>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</si>
  <si>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</si>
  <si>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</si>
  <si>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</si>
  <si>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</si>
  <si>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</si>
  <si>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</si>
  <si>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</si>
  <si>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</si>
  <si>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</si>
  <si>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</si>
  <si>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</si>
  <si>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</si>
  <si>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</si>
  <si>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</si>
  <si>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</si>
  <si>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</si>
  <si>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</si>
  <si>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</si>
  <si>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</si>
  <si>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</si>
  <si>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</si>
  <si>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</si>
  <si>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</si>
  <si>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</si>
  <si>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</si>
  <si>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</si>
  <si>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</si>
  <si>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</si>
  <si>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</si>
  <si>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</si>
  <si>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</si>
  <si>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</si>
  <si>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</si>
  <si>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</si>
  <si>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</si>
  <si>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</si>
  <si>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</si>
  <si>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</si>
  <si>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</si>
  <si>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</si>
  <si>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</si>
  <si>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</si>
  <si>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</si>
  <si>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</si>
  <si>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</si>
  <si>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</si>
  <si>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</si>
  <si>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</si>
  <si>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</si>
  <si>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</si>
  <si>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</si>
  <si>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</si>
  <si>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</si>
  <si>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</si>
  <si>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</si>
  <si>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</si>
  <si>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</si>
  <si>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</si>
  <si>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</si>
  <si>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</si>
  <si>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</si>
  <si>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</si>
  <si>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</si>
  <si>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</si>
  <si>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</si>
  <si>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</si>
  <si>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</si>
  <si>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</si>
  <si>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</si>
  <si>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</si>
  <si>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</si>
  <si>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</si>
  <si>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</si>
  <si>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</si>
  <si>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</si>
  <si>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</si>
  <si>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</si>
  <si>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</si>
  <si>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</si>
  <si>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</si>
  <si>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</si>
  <si>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</si>
  <si>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</si>
  <si>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</si>
  <si>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</si>
  <si>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</si>
  <si>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</si>
  <si>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</si>
  <si>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</si>
  <si>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</si>
  <si>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</si>
  <si>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</si>
  <si>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</si>
  <si>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</si>
  <si>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</si>
  <si>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</si>
  <si>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</si>
  <si>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</si>
  <si>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</si>
  <si>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</si>
  <si>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</si>
  <si>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</si>
  <si>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</si>
  <si>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</si>
  <si>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</si>
  <si>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</si>
  <si>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</si>
  <si>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</si>
  <si>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</si>
  <si>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</si>
  <si>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</si>
  <si>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</si>
  <si>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</si>
  <si>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</si>
  <si>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</si>
  <si>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</si>
  <si>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</si>
  <si>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</si>
  <si>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</si>
  <si>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</si>
  <si>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</si>
  <si>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</si>
  <si>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</si>
  <si>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</si>
  <si>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</si>
  <si>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</si>
  <si>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</si>
  <si>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</si>
  <si>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</si>
  <si>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</si>
  <si>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</si>
  <si>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</si>
  <si>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</si>
  <si>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</si>
  <si>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</si>
  <si>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</si>
  <si>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</si>
  <si>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</si>
  <si>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</si>
  <si>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</si>
  <si>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</si>
  <si>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</si>
  <si>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</si>
  <si>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</si>
  <si>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</si>
  <si>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</si>
  <si>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</si>
  <si>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</si>
  <si>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</si>
  <si>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</si>
  <si>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</si>
  <si>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</si>
  <si>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</si>
  <si>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</si>
  <si>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</si>
  <si>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</si>
  <si>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</si>
  <si>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</si>
  <si>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</si>
  <si>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</si>
  <si>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</si>
  <si>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</si>
  <si>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</si>
  <si>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</si>
  <si>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</si>
  <si>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</si>
  <si>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</si>
  <si>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</si>
  <si>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</si>
  <si>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</si>
  <si>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</si>
  <si>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</si>
  <si>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</si>
  <si>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</si>
  <si>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</si>
  <si>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</si>
  <si>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</si>
  <si>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</si>
  <si>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</si>
  <si>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</si>
  <si>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</si>
  <si>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</si>
  <si>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</si>
  <si>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</si>
  <si>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</si>
  <si>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</si>
  <si>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</si>
  <si>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</si>
  <si>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</si>
  <si>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</si>
  <si>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</si>
  <si>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</si>
  <si>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</si>
  <si>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</si>
  <si>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</si>
  <si>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</si>
  <si>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</si>
  <si>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</si>
  <si>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</si>
  <si>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</si>
  <si>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</si>
  <si>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</si>
  <si>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</si>
  <si>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</si>
  <si>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</si>
  <si>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</si>
  <si>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</si>
  <si>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</si>
  <si>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</si>
  <si>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</si>
  <si>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</si>
  <si>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</si>
  <si>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</si>
  <si>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</si>
  <si>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</si>
  <si>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</si>
  <si>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</si>
  <si>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</si>
  <si>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</si>
  <si>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</si>
  <si>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</si>
  <si>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</si>
  <si>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</si>
  <si>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</si>
  <si>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</si>
  <si>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</si>
  <si>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</si>
  <si>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</si>
  <si>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</si>
  <si>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</si>
  <si>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</si>
  <si>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</si>
  <si>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</si>
  <si>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</si>
  <si>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</si>
  <si>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</si>
  <si>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</si>
  <si>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</si>
  <si>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</si>
  <si>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</si>
  <si>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</si>
  <si>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</si>
  <si>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</si>
  <si>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</si>
  <si>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</si>
  <si>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</si>
  <si>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</si>
  <si>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</si>
  <si>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</si>
  <si>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</si>
  <si>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</si>
  <si>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</si>
  <si>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</si>
  <si>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</si>
  <si>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</si>
  <si>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</si>
  <si>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</si>
  <si>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</si>
  <si>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</si>
  <si>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</si>
  <si>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</si>
  <si>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</si>
  <si>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</si>
  <si>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</si>
  <si>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</si>
  <si>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</si>
  <si>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</si>
  <si>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</si>
  <si>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</si>
  <si>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</si>
  <si>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</si>
  <si>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</si>
  <si>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</si>
  <si>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</si>
  <si>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</si>
  <si>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</si>
  <si>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</si>
  <si>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</si>
  <si>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</si>
  <si>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</si>
  <si>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</si>
  <si>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</si>
  <si>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</si>
  <si>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</si>
  <si>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</si>
  <si>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</si>
  <si>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</si>
  <si>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</si>
  <si>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</si>
  <si>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</si>
  <si>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</si>
  <si>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</si>
  <si>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</si>
  <si>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</si>
  <si>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</si>
  <si>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</si>
  <si>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</si>
  <si>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</si>
  <si>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</si>
  <si>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</si>
  <si>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</si>
  <si>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</si>
  <si>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</si>
  <si>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</si>
  <si>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</si>
  <si>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</si>
  <si>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</si>
  <si>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</si>
  <si>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</si>
  <si>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</si>
  <si>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</si>
  <si>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</si>
  <si>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</si>
  <si>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</si>
  <si>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</si>
  <si>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</si>
  <si>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</si>
  <si>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</si>
  <si>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</si>
  <si>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</si>
  <si>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</si>
  <si>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</si>
  <si>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</si>
  <si>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</si>
  <si>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</si>
  <si>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</si>
  <si>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</si>
  <si>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</si>
  <si>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</si>
  <si>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</si>
  <si>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</si>
  <si>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</si>
  <si>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</si>
  <si>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</si>
  <si>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</si>
  <si>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</si>
  <si>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</si>
  <si>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</si>
  <si>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</si>
  <si>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</si>
  <si>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</si>
  <si>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</si>
  <si>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</si>
  <si>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</si>
  <si>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</si>
  <si>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</si>
  <si>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</si>
  <si>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</si>
  <si>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</si>
  <si>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</si>
  <si>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</si>
  <si>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</si>
  <si>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</si>
  <si>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</si>
  <si>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</si>
  <si>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</si>
  <si>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</si>
  <si>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</si>
  <si>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</si>
  <si>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</si>
  <si>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</si>
  <si>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</si>
  <si>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</si>
  <si>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</si>
  <si>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</si>
  <si>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</si>
  <si>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</si>
  <si>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</si>
  <si>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</si>
  <si>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</si>
  <si>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</si>
  <si>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</si>
  <si>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</si>
  <si>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</si>
  <si>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</si>
  <si>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</si>
  <si>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</si>
  <si>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</si>
  <si>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</si>
  <si>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</si>
  <si>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</si>
  <si>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</si>
  <si>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</si>
  <si>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</si>
  <si>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</si>
  <si>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</si>
  <si>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</si>
  <si>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</si>
  <si>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</si>
  <si>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</si>
  <si>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</si>
  <si>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</si>
  <si>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</si>
  <si>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</si>
  <si>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</si>
  <si>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</si>
  <si>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</si>
  <si>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</si>
  <si>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</si>
  <si>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</si>
  <si>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</si>
  <si>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</si>
  <si>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</si>
  <si>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</si>
  <si>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</si>
  <si>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</si>
  <si>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</si>
  <si>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</si>
  <si>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</si>
  <si>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</si>
  <si>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</si>
  <si>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</si>
  <si>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</si>
  <si>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</si>
  <si>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</si>
  <si>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</si>
  <si>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</si>
  <si>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</si>
  <si>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</si>
  <si>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</si>
  <si>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</si>
  <si>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</si>
  <si>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</si>
  <si>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</si>
  <si>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</si>
  <si>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</si>
  <si>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</si>
  <si>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</si>
  <si>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</si>
  <si>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</si>
  <si>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</si>
  <si>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</si>
  <si>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</si>
  <si>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</si>
  <si>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</si>
  <si>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</si>
  <si>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</si>
  <si>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</si>
  <si>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</si>
  <si>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</si>
  <si>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</si>
  <si>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</si>
  <si>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</si>
  <si>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</si>
  <si>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</si>
  <si>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</si>
  <si>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</si>
  <si>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</si>
  <si>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</si>
  <si>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</si>
  <si>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</si>
  <si>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</si>
  <si>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</si>
  <si>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</si>
  <si>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</si>
  <si>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</si>
  <si>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</si>
  <si>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</si>
  <si>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</si>
  <si>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</si>
  <si>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</si>
  <si>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</si>
  <si>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</si>
  <si>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</si>
  <si>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</si>
  <si>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</si>
  <si>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</si>
  <si>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</si>
  <si>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</si>
  <si>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</si>
  <si>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</si>
  <si>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</si>
  <si>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</si>
  <si>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</si>
  <si>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</si>
  <si>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</si>
  <si>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</si>
  <si>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</si>
  <si>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</si>
  <si>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</si>
  <si>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</si>
  <si>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</si>
  <si>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</si>
  <si>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</si>
  <si>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</si>
  <si>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</si>
  <si>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</si>
  <si>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</si>
  <si>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</si>
  <si>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</si>
  <si>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</si>
  <si>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</si>
  <si>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</si>
  <si>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</si>
  <si>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</si>
  <si>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</si>
  <si>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</si>
  <si>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</si>
  <si>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</si>
  <si>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</si>
  <si>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</si>
  <si>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</si>
  <si>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</si>
  <si>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</si>
  <si>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</si>
  <si>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</si>
  <si>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</si>
  <si>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</si>
  <si>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</si>
  <si>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</si>
  <si>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</si>
  <si>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</si>
  <si>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</si>
  <si>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</si>
  <si>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</si>
  <si>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</si>
  <si>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</si>
  <si>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</si>
  <si>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</si>
  <si>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</si>
  <si>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</si>
  <si>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</si>
  <si>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</si>
  <si>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</si>
  <si>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</si>
  <si>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</si>
  <si>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</si>
  <si>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</si>
  <si>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</si>
  <si>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</si>
  <si>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</si>
  <si>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</si>
  <si>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</si>
  <si>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</si>
  <si>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</si>
  <si>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</si>
  <si>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</si>
  <si>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</si>
  <si>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</si>
  <si>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</si>
  <si>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</si>
  <si>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</si>
  <si>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</si>
  <si>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</si>
  <si>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</si>
  <si>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</si>
  <si>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</si>
  <si>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</si>
  <si>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</si>
  <si>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</si>
  <si>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</si>
  <si>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</si>
  <si>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</si>
  <si>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</si>
  <si>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</si>
  <si>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</si>
  <si>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</si>
  <si>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</si>
  <si>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</si>
  <si>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</si>
  <si>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</si>
  <si>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</si>
  <si>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</si>
  <si>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</si>
  <si>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</si>
  <si>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</si>
  <si>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</si>
  <si>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</si>
  <si>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</si>
  <si>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</si>
  <si>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</si>
  <si>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</si>
  <si>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</si>
  <si>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</si>
  <si>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</si>
  <si>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</si>
  <si>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</si>
  <si>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</si>
  <si>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</si>
  <si>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</si>
  <si>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</si>
  <si>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</si>
  <si>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</si>
  <si>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</si>
  <si>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</si>
  <si>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</si>
  <si>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</si>
  <si>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</si>
  <si>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</si>
  <si>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</si>
  <si>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</si>
  <si>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</si>
  <si>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</si>
  <si>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</si>
  <si>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</si>
  <si>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</si>
  <si>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</si>
  <si>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</si>
  <si>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</si>
  <si>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</si>
  <si>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</si>
  <si>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</si>
  <si>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</si>
  <si>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</si>
  <si>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</si>
  <si>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</si>
  <si>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</si>
  <si>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</si>
  <si>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</si>
  <si>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</si>
  <si>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</si>
  <si>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</si>
  <si>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</si>
  <si>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</si>
  <si>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</si>
  <si>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</si>
  <si>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</si>
  <si>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</si>
  <si>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</si>
  <si>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</si>
  <si>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</si>
  <si>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</si>
  <si>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</si>
  <si>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</si>
  <si>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</si>
  <si>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</si>
  <si>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</si>
  <si>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</si>
  <si>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</si>
  <si>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</si>
  <si>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</si>
  <si>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</si>
  <si>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</si>
  <si>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</si>
  <si>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</si>
  <si>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</si>
  <si>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</si>
  <si>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</si>
  <si>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</si>
  <si>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</si>
  <si>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</si>
  <si>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</si>
  <si>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</si>
  <si>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</si>
  <si>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</si>
  <si>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</si>
  <si>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</si>
  <si>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</si>
  <si>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</si>
  <si>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</si>
  <si>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</si>
  <si>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</si>
  <si>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</si>
  <si>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</si>
  <si>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</si>
  <si>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</si>
  <si>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</si>
  <si>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</si>
  <si>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</si>
  <si>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</si>
  <si>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</si>
  <si>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</si>
  <si>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</si>
  <si>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</si>
  <si>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</si>
  <si>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</si>
  <si>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</si>
  <si>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</si>
  <si>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</si>
  <si>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</si>
  <si>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</si>
  <si>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</si>
  <si>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</si>
  <si>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</si>
  <si>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</si>
  <si>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</si>
  <si>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</si>
  <si>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</si>
  <si>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</si>
  <si>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</si>
  <si>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</si>
  <si>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</si>
  <si>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</si>
  <si>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</si>
  <si>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</si>
  <si>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</si>
  <si>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</si>
  <si>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</si>
  <si>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</si>
  <si>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</si>
  <si>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</si>
  <si>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</si>
  <si>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</si>
  <si>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</si>
  <si>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</si>
  <si>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</si>
  <si>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</si>
  <si>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</si>
  <si>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</si>
  <si>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</si>
  <si>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</si>
  <si>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</si>
  <si>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</si>
  <si>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</si>
  <si>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</si>
  <si>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</si>
  <si>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</si>
  <si>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</si>
  <si>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</si>
  <si>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</si>
  <si>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</si>
  <si>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</si>
  <si>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</si>
  <si>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</si>
  <si>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</si>
  <si>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</si>
  <si>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</si>
  <si>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</si>
  <si>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</si>
  <si>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</si>
  <si>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</si>
  <si>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</si>
  <si>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</si>
  <si>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</si>
  <si>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</si>
  <si>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</si>
  <si>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</si>
  <si>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</si>
  <si>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</si>
  <si>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</si>
  <si>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</si>
  <si>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</si>
  <si>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</si>
  <si>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</si>
  <si>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</si>
  <si>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</si>
  <si>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</si>
  <si>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</si>
  <si>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</si>
  <si>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</si>
  <si>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</si>
  <si>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</si>
  <si>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</si>
  <si>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</si>
  <si>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</si>
  <si>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</si>
  <si>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</si>
  <si>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</si>
  <si>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</si>
  <si>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</si>
  <si>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</si>
  <si>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</si>
  <si>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</si>
  <si>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</si>
  <si>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</si>
  <si>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</si>
  <si>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</si>
  <si>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</si>
  <si>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</si>
  <si>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</si>
  <si>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</si>
  <si>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</si>
  <si>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</si>
  <si>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</si>
  <si>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</si>
  <si>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</si>
  <si>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</si>
  <si>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</si>
  <si>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</si>
  <si>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</si>
  <si>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</si>
  <si>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</si>
  <si>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</si>
  <si>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</si>
  <si>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</si>
  <si>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</si>
  <si>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</si>
  <si>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</si>
  <si>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</si>
  <si>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</si>
  <si>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</si>
  <si>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</si>
  <si>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</si>
  <si>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</si>
  <si>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</si>
  <si>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</si>
  <si>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</si>
  <si>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</si>
  <si>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</si>
  <si>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</si>
  <si>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</si>
  <si>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</si>
  <si>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</si>
  <si>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</si>
  <si>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</si>
  <si>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</si>
  <si>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</si>
  <si>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</si>
  <si>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</si>
  <si>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</si>
  <si>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</si>
  <si>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</si>
  <si>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</si>
  <si>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</si>
  <si>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</si>
  <si>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</si>
  <si>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</si>
  <si>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</si>
  <si>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</si>
  <si>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</si>
  <si>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</si>
  <si>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</si>
  <si>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</si>
  <si>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</si>
  <si>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</si>
  <si>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</si>
  <si>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</si>
  <si>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</si>
  <si>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</si>
  <si>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</si>
  <si>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</si>
  <si>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</si>
  <si>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</si>
  <si>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</si>
  <si>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</si>
  <si>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</si>
  <si>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</si>
  <si>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</si>
  <si>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</si>
  <si>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</si>
  <si>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</si>
  <si>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</si>
  <si>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</si>
  <si>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</si>
  <si>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</si>
  <si>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</si>
  <si>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</si>
  <si>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</si>
  <si>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</si>
  <si>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</si>
  <si>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</si>
  <si>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</si>
  <si>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</si>
  <si>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</si>
  <si>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</si>
  <si>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</si>
  <si>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</si>
  <si>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</si>
  <si>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</si>
  <si>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</si>
  <si>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</si>
  <si>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</si>
  <si>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</si>
  <si>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</si>
  <si>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</si>
  <si>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</si>
  <si>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</si>
  <si>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</si>
  <si>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</si>
  <si>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</si>
  <si>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</si>
  <si>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</si>
  <si>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</si>
  <si>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</si>
  <si>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</si>
  <si>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</si>
  <si>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</si>
  <si>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</si>
  <si>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</si>
  <si>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</si>
  <si>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</si>
  <si>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</si>
  <si>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</si>
  <si>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</si>
  <si>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</si>
  <si>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</si>
  <si>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</si>
  <si>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</si>
  <si>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</si>
  <si>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</si>
  <si>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</si>
  <si>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</si>
  <si>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</si>
  <si>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</si>
  <si>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</si>
  <si>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</si>
  <si>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</si>
  <si>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</si>
  <si>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</si>
  <si>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</si>
  <si>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</si>
  <si>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</si>
  <si>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</si>
  <si>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</si>
  <si>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</si>
  <si>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</si>
  <si>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</si>
  <si>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</si>
  <si>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</si>
  <si>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</si>
  <si>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</si>
  <si>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</si>
  <si>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</si>
  <si>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</si>
  <si>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</si>
  <si>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</si>
  <si>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</si>
  <si>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</si>
  <si>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</si>
  <si>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</si>
  <si>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</si>
  <si>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</si>
  <si>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</si>
  <si>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</si>
  <si>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</si>
  <si>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</si>
  <si>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</si>
  <si>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</si>
  <si>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</si>
  <si>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</si>
  <si>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</si>
  <si>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</si>
  <si>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</si>
  <si>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</si>
  <si>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</si>
  <si>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</si>
  <si>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</si>
  <si>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</si>
  <si>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</si>
  <si>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</si>
  <si>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</si>
  <si>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</si>
  <si>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</si>
  <si>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</si>
  <si>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</si>
  <si>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</si>
  <si>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</si>
  <si>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</si>
  <si>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</si>
  <si>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</si>
  <si>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</si>
  <si>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</si>
  <si>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</si>
  <si>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</si>
  <si>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</si>
  <si>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</si>
  <si>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</si>
  <si>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</si>
  <si>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</si>
  <si>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</si>
  <si>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</si>
  <si>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</si>
  <si>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</si>
  <si>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</si>
  <si>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</si>
  <si>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</si>
  <si>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</si>
  <si>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</si>
  <si>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</si>
  <si>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</si>
  <si>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</si>
  <si>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</si>
  <si>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</si>
  <si>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</si>
  <si>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</si>
  <si>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</si>
  <si>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</si>
  <si>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</si>
  <si>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</si>
  <si>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</si>
  <si>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</si>
  <si>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</si>
  <si>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</si>
  <si>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</si>
  <si>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</si>
  <si>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</si>
  <si>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</si>
  <si>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</si>
  <si>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</si>
  <si>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</si>
  <si>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</si>
  <si>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</si>
  <si>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</si>
  <si>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</si>
  <si>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</si>
  <si>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</si>
  <si>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</si>
  <si>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</si>
  <si>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</si>
  <si>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</si>
  <si>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</si>
  <si>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</si>
  <si>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</si>
  <si>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</si>
  <si>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</si>
  <si>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</si>
  <si>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</si>
  <si>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</si>
  <si>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</si>
  <si>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</si>
  <si>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</si>
  <si>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</si>
  <si>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</si>
  <si>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</si>
  <si>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</si>
  <si>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</si>
  <si>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</si>
  <si>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</si>
  <si>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</si>
  <si>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</si>
  <si>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</si>
  <si>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</si>
  <si>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</si>
  <si>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</si>
  <si>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</si>
  <si>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</si>
  <si>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</si>
  <si>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</si>
  <si>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</si>
  <si>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</si>
  <si>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</si>
  <si>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</si>
  <si>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</si>
  <si>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</si>
  <si>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</si>
  <si>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</si>
  <si>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</si>
  <si>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</si>
  <si>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</si>
  <si>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</si>
  <si>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</si>
  <si>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</si>
  <si>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</si>
  <si>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</si>
  <si>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</si>
  <si>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</si>
  <si>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</si>
  <si>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</si>
  <si>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</si>
  <si>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</si>
  <si>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</si>
  <si>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</si>
  <si>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</si>
  <si>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</si>
  <si>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</si>
  <si>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</si>
  <si>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</si>
  <si>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</si>
  <si>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</si>
  <si>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</si>
  <si>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</si>
  <si>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</si>
  <si>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</si>
  <si>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</si>
  <si>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</si>
  <si>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</si>
  <si>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</si>
  <si>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</si>
  <si>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</si>
  <si>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</si>
  <si>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</si>
  <si>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</si>
  <si>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</si>
  <si>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</si>
  <si>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</si>
  <si>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</si>
  <si>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</si>
  <si>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</si>
  <si>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</si>
  <si>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</si>
  <si>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</si>
  <si>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</si>
  <si>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</si>
  <si>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</si>
  <si>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</si>
  <si>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</si>
  <si>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</si>
  <si>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</si>
  <si>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</si>
  <si>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</si>
  <si>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</si>
  <si>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</si>
  <si>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</si>
  <si>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</si>
  <si>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</si>
  <si>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</si>
  <si>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</si>
  <si>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</si>
  <si>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</si>
  <si>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</si>
  <si>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</si>
  <si>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</si>
  <si>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</si>
  <si>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</si>
  <si>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</si>
  <si>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</si>
  <si>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</si>
  <si>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</si>
  <si>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</si>
  <si>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</si>
  <si>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</si>
  <si>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</si>
  <si>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</si>
  <si>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</si>
  <si>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</si>
  <si>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</si>
  <si>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</si>
  <si>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</si>
  <si>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</si>
  <si>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</si>
  <si>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</si>
  <si>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</si>
  <si>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</si>
  <si>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</si>
  <si>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</si>
  <si>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</si>
  <si>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</si>
  <si>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</si>
  <si>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</si>
  <si>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</si>
  <si>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</si>
  <si>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</si>
  <si>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</si>
  <si>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</si>
  <si>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</si>
  <si>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</si>
  <si>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</si>
  <si>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</si>
  <si>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</si>
  <si>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</si>
  <si>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</si>
  <si>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</si>
  <si>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</si>
  <si>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</si>
  <si>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</si>
  <si>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</si>
  <si>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</si>
  <si>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</si>
  <si>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</si>
  <si>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</si>
  <si>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</si>
  <si>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</si>
  <si>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</si>
  <si>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</si>
  <si>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</si>
  <si>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</si>
  <si>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</si>
  <si>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</si>
  <si>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</si>
  <si>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</si>
  <si>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</si>
  <si>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</si>
  <si>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</si>
  <si>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</si>
  <si>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</si>
  <si>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</si>
  <si>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</si>
  <si>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</si>
  <si>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</si>
  <si>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</si>
  <si>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</si>
  <si>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</si>
  <si>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</si>
  <si>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</si>
  <si>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</si>
  <si>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</si>
  <si>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</si>
  <si>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</si>
  <si>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</si>
  <si>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</si>
  <si>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</si>
  <si>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</si>
  <si>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</si>
  <si>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</si>
  <si>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</si>
  <si>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</si>
  <si>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</si>
  <si>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</si>
  <si>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</si>
  <si>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</si>
  <si>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</si>
  <si>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</si>
  <si>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</si>
  <si>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</si>
  <si>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</si>
  <si>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</si>
  <si>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</si>
  <si>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</si>
  <si>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</si>
  <si>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</si>
  <si>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</si>
  <si>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</si>
  <si>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</si>
  <si>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</si>
  <si>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</si>
  <si>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</si>
  <si>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</si>
  <si>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</si>
  <si>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</si>
  <si>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</si>
  <si>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</si>
  <si>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</si>
  <si>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</si>
  <si>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</si>
  <si>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</si>
  <si>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</si>
  <si>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</si>
  <si>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</si>
  <si>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</si>
  <si>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</si>
  <si>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</si>
  <si>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</si>
  <si>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</si>
  <si>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</si>
  <si>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</si>
  <si>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</si>
  <si>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</si>
  <si>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</si>
  <si>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</si>
  <si>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</si>
  <si>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</si>
  <si>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</si>
  <si>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</si>
  <si>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</si>
  <si>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</si>
  <si>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</si>
  <si>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</si>
  <si>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</si>
  <si>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</si>
  <si>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</si>
  <si>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</si>
  <si>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</si>
  <si>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</si>
  <si>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</si>
  <si>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</si>
  <si>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</si>
  <si>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</si>
  <si>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</si>
  <si>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</si>
  <si>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</si>
  <si>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</si>
  <si>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</si>
  <si>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</si>
  <si>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</si>
  <si>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</si>
  <si>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</si>
  <si>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</si>
  <si>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</si>
  <si>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</si>
  <si>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</si>
  <si>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</si>
  <si>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</si>
  <si>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</si>
  <si>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</si>
  <si>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</si>
  <si>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</si>
  <si>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</si>
  <si>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</si>
  <si>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</si>
  <si>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</si>
  <si>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</si>
  <si>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</si>
  <si>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</si>
  <si>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</si>
  <si>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</si>
  <si>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</si>
  <si>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</si>
  <si>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</si>
  <si>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</si>
  <si>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</si>
  <si>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</si>
  <si>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</si>
  <si>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</si>
  <si>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</si>
  <si>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</si>
  <si>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</si>
  <si>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</si>
  <si>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</si>
  <si>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</si>
  <si>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</si>
  <si>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</si>
  <si>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</si>
  <si>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</si>
  <si>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</si>
  <si>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</si>
  <si>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</si>
  <si>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</si>
  <si>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</si>
  <si>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</si>
  <si>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</si>
  <si>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</si>
  <si>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</si>
  <si>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</si>
  <si>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</si>
  <si>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</si>
  <si>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</si>
  <si>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</si>
  <si>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</si>
  <si>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</si>
  <si>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</si>
  <si>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</si>
  <si>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</si>
  <si>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</si>
  <si>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</si>
  <si>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</si>
  <si>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</si>
  <si>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</si>
  <si>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</si>
  <si>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</si>
  <si>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</si>
  <si>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</si>
  <si>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</si>
  <si>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</si>
  <si>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</si>
  <si>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</si>
  <si>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</si>
  <si>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</si>
  <si>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</si>
  <si>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</si>
  <si>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</si>
  <si>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</si>
  <si>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</si>
  <si>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</si>
  <si>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</si>
  <si>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</si>
  <si>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</si>
  <si>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</si>
  <si>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</si>
  <si>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</si>
  <si>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</si>
  <si>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</si>
  <si>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</si>
  <si>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</si>
  <si>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</si>
  <si>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</si>
  <si>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</si>
  <si>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</si>
  <si>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</si>
  <si>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</si>
  <si>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</si>
  <si>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</si>
  <si>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</si>
  <si>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</si>
  <si>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</si>
  <si>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</si>
  <si>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</si>
  <si>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</si>
  <si>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</si>
  <si>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</si>
  <si>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</si>
  <si>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</si>
  <si>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</si>
  <si>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</si>
  <si>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</si>
  <si>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</si>
  <si>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</si>
  <si>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</si>
  <si>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</si>
  <si>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</si>
  <si>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</si>
  <si>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</si>
  <si>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</si>
  <si>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</si>
  <si>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</si>
  <si>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</si>
  <si>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</si>
  <si>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</si>
  <si>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</si>
  <si>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</si>
  <si>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</si>
  <si>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</si>
  <si>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</si>
  <si>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</si>
  <si>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</si>
  <si>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</si>
  <si>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</si>
  <si>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</si>
  <si>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</si>
  <si>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</si>
  <si>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</si>
  <si>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</si>
  <si>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</si>
  <si>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</si>
  <si>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</si>
  <si>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</si>
  <si>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</si>
  <si>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</si>
  <si>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</si>
  <si>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</si>
  <si>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</si>
  <si>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</si>
  <si>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</si>
  <si>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</si>
  <si>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</si>
  <si>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</si>
  <si>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</si>
  <si>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</si>
  <si>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</si>
  <si>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</si>
  <si>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</si>
  <si>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</si>
  <si>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</si>
  <si>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</si>
  <si>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</si>
  <si>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</si>
  <si>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</si>
  <si>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</si>
  <si>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</si>
  <si>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</si>
  <si>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</si>
  <si>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</si>
  <si>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</si>
  <si>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</si>
  <si>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</si>
  <si>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</si>
  <si>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</si>
  <si>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</si>
  <si>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</si>
  <si>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</si>
  <si>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</si>
  <si>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</si>
  <si>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</si>
  <si>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</si>
  <si>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</si>
  <si>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</si>
  <si>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</si>
  <si>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</si>
  <si>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</si>
  <si>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</si>
  <si>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</si>
  <si>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</si>
  <si>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</si>
  <si>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</si>
  <si>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</si>
  <si>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</si>
  <si>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</si>
  <si>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</si>
  <si>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</si>
  <si>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</si>
  <si>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</si>
  <si>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</si>
  <si>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</si>
  <si>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</si>
  <si>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</si>
  <si>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</si>
  <si>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</si>
  <si>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</si>
  <si>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</si>
  <si>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</si>
  <si>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</si>
  <si>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</si>
  <si>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</si>
  <si>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</si>
  <si>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</si>
  <si>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</si>
  <si>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</si>
  <si>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</si>
  <si>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</si>
  <si>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</si>
  <si>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</si>
  <si>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</si>
  <si>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</si>
  <si>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</si>
  <si>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</si>
  <si>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</si>
  <si>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</si>
  <si>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</si>
  <si>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</si>
  <si>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</si>
  <si>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</si>
  <si>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</si>
  <si>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</si>
  <si>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</si>
  <si>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</si>
  <si>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</si>
  <si>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</si>
  <si>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</si>
  <si>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</si>
  <si>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</si>
  <si>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</si>
  <si>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</si>
  <si>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</si>
  <si>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</si>
  <si>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</si>
  <si>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</si>
  <si>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</si>
  <si>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</si>
  <si>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</si>
  <si>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</si>
  <si>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</si>
  <si>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</si>
  <si>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</si>
  <si>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</si>
  <si>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</si>
  <si>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</si>
  <si>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</si>
  <si>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</si>
  <si>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</si>
  <si>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</si>
  <si>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</si>
  <si>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</si>
  <si>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</si>
  <si>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</si>
  <si>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</si>
  <si>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</si>
  <si>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</si>
  <si>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</si>
  <si>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</si>
  <si>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</si>
  <si>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</si>
  <si>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</si>
  <si>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</si>
  <si>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</si>
  <si>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</si>
  <si>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</si>
  <si>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</si>
  <si>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</si>
  <si>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</si>
  <si>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</si>
  <si>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</si>
  <si>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</si>
  <si>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</si>
  <si>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</si>
  <si>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</si>
  <si>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</si>
  <si>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</si>
  <si>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</si>
  <si>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</si>
  <si>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</si>
  <si>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</si>
  <si>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</si>
  <si>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</si>
  <si>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</si>
  <si>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</si>
  <si>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</si>
  <si>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</si>
  <si>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</si>
  <si>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</si>
  <si>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</si>
  <si>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</si>
  <si>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</si>
  <si>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</si>
  <si>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</si>
  <si>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</si>
  <si>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</si>
  <si>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</si>
  <si>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</si>
  <si>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</si>
  <si>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</si>
  <si>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</si>
  <si>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</si>
  <si>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</si>
  <si>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</si>
  <si>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</si>
  <si>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</si>
  <si>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</si>
  <si>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</si>
  <si>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</si>
  <si>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</si>
  <si>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</si>
  <si>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</si>
  <si>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</si>
  <si>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</si>
  <si>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</si>
  <si>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</si>
  <si>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</si>
  <si>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</si>
  <si>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</si>
  <si>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</si>
  <si>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</si>
  <si>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</si>
  <si>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</si>
  <si>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</si>
  <si>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</si>
  <si>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</si>
  <si>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</si>
  <si>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</si>
  <si>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</si>
  <si>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</si>
  <si>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</si>
  <si>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</si>
  <si>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</si>
  <si>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</si>
  <si>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</si>
  <si>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</si>
  <si>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</si>
  <si>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</si>
  <si>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</si>
  <si>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</si>
  <si>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</si>
  <si>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</si>
  <si>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</si>
  <si>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</si>
  <si>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</si>
  <si>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</si>
  <si>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</si>
  <si>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</si>
  <si>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</si>
  <si>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</si>
  <si>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</si>
  <si>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</si>
  <si>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</si>
  <si>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</si>
  <si>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</si>
  <si>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</si>
  <si>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</si>
  <si>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</si>
  <si>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</si>
  <si>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</si>
  <si>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</si>
  <si>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</si>
  <si>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</si>
  <si>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</si>
  <si>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</si>
  <si>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</si>
  <si>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</si>
  <si>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</si>
  <si>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</si>
  <si>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</si>
  <si>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</si>
  <si>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</si>
  <si>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</si>
  <si>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</si>
  <si>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</si>
  <si>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</si>
  <si>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</si>
  <si>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</si>
  <si>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</si>
  <si>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</si>
  <si>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</si>
  <si>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</si>
  <si>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</si>
  <si>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</si>
  <si>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</si>
  <si>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</si>
  <si>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</si>
  <si>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</si>
  <si>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</si>
  <si>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</si>
  <si>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</si>
  <si>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</si>
  <si>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</si>
  <si>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</si>
  <si>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</si>
  <si>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</si>
  <si>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</si>
  <si>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</si>
  <si>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</si>
  <si>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</si>
  <si>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</si>
  <si>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</si>
  <si>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</si>
  <si>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</si>
  <si>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</si>
  <si>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</si>
  <si>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</si>
  <si>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</si>
  <si>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</si>
  <si>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</si>
  <si>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</si>
  <si>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</si>
  <si>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</si>
  <si>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</si>
  <si>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</si>
  <si>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</si>
  <si>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</si>
  <si>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</si>
  <si>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</si>
  <si>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</si>
  <si>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</si>
  <si>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</si>
  <si>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</si>
  <si>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</si>
  <si>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</si>
  <si>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</si>
  <si>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</si>
  <si>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</si>
  <si>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</si>
  <si>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</si>
  <si>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</si>
  <si>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</si>
  <si>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</si>
  <si>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</si>
  <si>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</si>
  <si>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</si>
  <si>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</si>
  <si>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</si>
  <si>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</si>
  <si>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</si>
  <si>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</si>
  <si>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</si>
  <si>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</si>
  <si>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</si>
  <si>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</si>
  <si>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</si>
  <si>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</si>
  <si>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</si>
  <si>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</si>
  <si>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</si>
  <si>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</si>
  <si>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</si>
  <si>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</si>
  <si>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</si>
  <si>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</si>
  <si>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</si>
  <si>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</si>
  <si>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</si>
  <si>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</si>
  <si>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</si>
  <si>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</si>
  <si>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</si>
  <si>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</si>
  <si>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</si>
  <si>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</si>
  <si>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</si>
  <si>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</si>
  <si>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</si>
  <si>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</si>
  <si>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</si>
  <si>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</si>
  <si>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</si>
  <si>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</si>
  <si>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</si>
  <si>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</si>
  <si>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</si>
  <si>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</si>
  <si>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</si>
  <si>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</si>
  <si>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</si>
  <si>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</si>
  <si>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</si>
  <si>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</si>
  <si>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</si>
  <si>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</si>
  <si>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</si>
  <si>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</si>
  <si>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</si>
  <si>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</si>
  <si>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</si>
  <si>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</si>
  <si>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</si>
  <si>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</si>
  <si>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</si>
  <si>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</si>
  <si>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</si>
  <si>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</si>
  <si>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</si>
  <si>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</si>
  <si>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</si>
  <si>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</si>
  <si>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</si>
  <si>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</si>
  <si>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</si>
  <si>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</si>
  <si>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</si>
  <si>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</si>
  <si>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</si>
  <si>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</si>
  <si>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</si>
  <si>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</si>
  <si>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</si>
  <si>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</si>
  <si>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</si>
  <si>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</si>
  <si>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</si>
  <si>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</si>
  <si>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</si>
  <si>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</si>
  <si>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</si>
  <si>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</si>
  <si>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</si>
  <si>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</si>
  <si>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</si>
  <si>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</si>
  <si>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</si>
  <si>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</si>
  <si>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</si>
  <si>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</si>
  <si>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</si>
  <si>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</si>
  <si>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</si>
  <si>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</si>
  <si>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</si>
  <si>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</si>
  <si>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</si>
  <si>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</si>
  <si>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</si>
  <si>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</si>
  <si>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</si>
  <si>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</si>
  <si>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</si>
  <si>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</si>
  <si>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</si>
  <si>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</si>
  <si>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</si>
  <si>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</si>
  <si>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</si>
  <si>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</si>
  <si>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</si>
  <si>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</si>
  <si>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</si>
  <si>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</si>
  <si>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</si>
  <si>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</si>
  <si>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</si>
  <si>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</si>
  <si>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</si>
  <si>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</si>
  <si>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</si>
  <si>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</si>
  <si>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</si>
  <si>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</si>
  <si>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</si>
  <si>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</si>
  <si>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</si>
  <si>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</si>
  <si>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</si>
  <si>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</si>
  <si>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</si>
  <si>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</si>
  <si>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</si>
  <si>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</si>
  <si>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</si>
  <si>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</si>
  <si>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</si>
  <si>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</si>
  <si>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</si>
  <si>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</si>
  <si>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</si>
  <si>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</si>
  <si>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</si>
  <si>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</si>
  <si>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</si>
  <si>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</si>
  <si>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</si>
  <si>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</si>
  <si>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</si>
  <si>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</si>
  <si>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</si>
  <si>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</si>
  <si>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</si>
  <si>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</si>
  <si>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</si>
  <si>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</si>
  <si>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</si>
  <si>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</si>
  <si>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</si>
  <si>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</si>
  <si>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</si>
  <si>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</si>
  <si>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</si>
  <si>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</si>
  <si>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</si>
  <si>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</si>
  <si>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</si>
  <si>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</si>
  <si>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</si>
  <si>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</si>
  <si>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</si>
  <si>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</si>
  <si>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</si>
  <si>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</si>
  <si>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</si>
  <si>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</si>
  <si>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</si>
  <si>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</si>
  <si>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</si>
  <si>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</si>
  <si>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</si>
  <si>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</si>
  <si>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</si>
  <si>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</si>
  <si>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</si>
  <si>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</si>
  <si>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</si>
  <si>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</si>
  <si>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</si>
  <si>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</si>
  <si>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</si>
  <si>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</si>
  <si>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</si>
  <si>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</si>
  <si>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</si>
  <si>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</si>
  <si>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</si>
  <si>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</si>
  <si>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</si>
  <si>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</si>
  <si>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</si>
  <si>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</si>
  <si>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</si>
  <si>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</si>
  <si>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</si>
  <si>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</si>
  <si>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</si>
  <si>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</si>
  <si>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</si>
  <si>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</si>
  <si>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</si>
  <si>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</si>
  <si>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</si>
  <si>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</si>
  <si>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</si>
  <si>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</si>
  <si>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</si>
  <si>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</si>
  <si>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</si>
  <si>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</si>
  <si>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</si>
  <si>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</si>
  <si>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</si>
  <si>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</si>
  <si>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</si>
  <si>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</si>
  <si>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</si>
  <si>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</si>
  <si>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</si>
  <si>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</si>
  <si>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</si>
  <si>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</si>
  <si>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</si>
  <si>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</si>
  <si>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</si>
  <si>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</si>
  <si>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</si>
  <si>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</si>
  <si>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</si>
  <si>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</si>
  <si>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</si>
  <si>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</si>
  <si>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</si>
  <si>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</si>
  <si>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</si>
  <si>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</si>
  <si>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</si>
  <si>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</si>
  <si>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</si>
  <si>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</si>
  <si>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</si>
  <si>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</si>
  <si>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</si>
  <si>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</si>
  <si>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</si>
  <si>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</si>
  <si>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</si>
  <si>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</si>
  <si>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</si>
  <si>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</si>
  <si>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</si>
  <si>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</si>
  <si>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</si>
  <si>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</si>
  <si>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</si>
  <si>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</si>
  <si>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</si>
  <si>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</si>
  <si>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</si>
  <si>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</si>
  <si>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</si>
  <si>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</si>
  <si>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</si>
  <si>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</si>
  <si>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</si>
  <si>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</si>
  <si>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</si>
  <si>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</si>
  <si>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</si>
  <si>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</si>
  <si>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</si>
  <si>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</si>
  <si>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</si>
  <si>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</si>
  <si>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</si>
  <si>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</si>
  <si>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</si>
  <si>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</si>
  <si>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</si>
  <si>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</si>
  <si>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</si>
  <si>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</si>
  <si>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</si>
  <si>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</si>
  <si>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</si>
  <si>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</si>
  <si>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</si>
  <si>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</si>
  <si>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</si>
  <si>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</si>
  <si>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</si>
  <si>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</si>
  <si>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</si>
  <si>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</si>
  <si>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</si>
  <si>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</si>
  <si>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</si>
  <si>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</si>
  <si>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</si>
  <si>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</si>
  <si>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</si>
  <si>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</si>
  <si>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</si>
  <si>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</si>
  <si>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</si>
  <si>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</si>
  <si>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</si>
  <si>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</si>
  <si>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</si>
  <si>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</si>
  <si>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</si>
  <si>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</si>
  <si>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</si>
  <si>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</si>
  <si>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</si>
  <si>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</si>
  <si>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</si>
  <si>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</si>
  <si>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</si>
  <si>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</si>
  <si>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</si>
  <si>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</si>
  <si>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</si>
  <si>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</si>
  <si>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</si>
  <si>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</si>
  <si>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</si>
  <si>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</si>
  <si>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</si>
  <si>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</si>
  <si>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</si>
  <si>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</si>
  <si>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</si>
  <si>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</si>
  <si>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</si>
  <si>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</si>
  <si>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</si>
  <si>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</si>
  <si>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</si>
  <si>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</si>
  <si>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</si>
  <si>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</si>
  <si>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</si>
  <si>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</si>
  <si>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</si>
  <si>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</si>
  <si>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</si>
  <si>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</si>
  <si>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</si>
  <si>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</si>
  <si>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</si>
  <si>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</si>
  <si>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</si>
  <si>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</si>
  <si>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</si>
  <si>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</si>
  <si>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</si>
  <si>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</si>
  <si>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</si>
  <si>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</si>
  <si>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</si>
  <si>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</si>
  <si>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</si>
  <si>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</si>
  <si>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</si>
  <si>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</si>
  <si>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</si>
  <si>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</si>
  <si>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</si>
  <si>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</si>
  <si>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</si>
  <si>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</si>
  <si>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</si>
  <si>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</si>
  <si>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</si>
  <si>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</si>
  <si>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</si>
  <si>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</si>
  <si>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</si>
  <si>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</si>
  <si>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</si>
  <si>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</si>
  <si>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</si>
  <si>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</si>
  <si>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</si>
  <si>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</si>
  <si>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</si>
  <si>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</si>
  <si>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</si>
  <si>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</si>
  <si>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</si>
  <si>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</si>
  <si>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</si>
  <si>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</si>
  <si>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</si>
  <si>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</si>
  <si>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</si>
  <si>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</si>
  <si>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</si>
  <si>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</si>
  <si>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</si>
  <si>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</si>
  <si>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</si>
  <si>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</si>
  <si>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</si>
  <si>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</si>
  <si>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</si>
  <si>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</si>
  <si>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</si>
  <si>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</si>
  <si>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</si>
  <si>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</si>
  <si>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</si>
  <si>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</si>
  <si>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</si>
  <si>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</si>
  <si>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</si>
  <si>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</si>
  <si>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</si>
  <si>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</si>
  <si>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</si>
  <si>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</si>
  <si>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</si>
  <si>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</si>
  <si>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</si>
  <si>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</si>
  <si>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</si>
  <si>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</si>
  <si>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</si>
  <si>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</si>
  <si>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</si>
  <si>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</si>
  <si>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</si>
  <si>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</si>
  <si>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</si>
  <si>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</si>
  <si>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</si>
  <si>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</si>
  <si>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</si>
  <si>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</si>
  <si>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</si>
  <si>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</si>
  <si>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</si>
  <si>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</si>
  <si>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</si>
  <si>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</si>
  <si>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</si>
  <si>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</si>
  <si>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</si>
  <si>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</si>
  <si>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</si>
  <si>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</si>
  <si>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</si>
  <si>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</si>
  <si>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</si>
  <si>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</si>
  <si>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</si>
  <si>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</si>
  <si>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</si>
  <si>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</si>
  <si>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</si>
  <si>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</si>
  <si>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</si>
  <si>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</si>
  <si>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</si>
  <si>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</si>
  <si>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</si>
  <si>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</si>
  <si>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</si>
  <si>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</si>
  <si>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</si>
  <si>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</si>
  <si>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</si>
  <si>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</si>
  <si>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</si>
  <si>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</si>
  <si>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</si>
  <si>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</si>
  <si>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</si>
  <si>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</si>
  <si>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</si>
  <si>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</si>
  <si>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</si>
  <si>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</si>
  <si>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</si>
  <si>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</si>
  <si>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</si>
  <si>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</si>
  <si>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</si>
  <si>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</si>
  <si>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</si>
  <si>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</si>
  <si>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</si>
  <si>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</si>
  <si>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</si>
  <si>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</si>
  <si>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</si>
  <si>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</si>
  <si>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</si>
  <si>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</si>
  <si>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</si>
  <si>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</si>
  <si>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</si>
  <si>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</si>
  <si>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</si>
  <si>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</si>
  <si>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</si>
  <si>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</si>
  <si>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</si>
  <si>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</si>
  <si>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</si>
  <si>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</si>
  <si>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</si>
  <si>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</si>
  <si>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</si>
  <si>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</si>
  <si>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</si>
  <si>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</si>
  <si>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</si>
  <si>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</si>
  <si>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</si>
  <si>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</si>
  <si>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</si>
  <si>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</si>
  <si>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</si>
  <si>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</si>
  <si>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</si>
  <si>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</si>
  <si>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</si>
  <si>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</si>
  <si>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</si>
  <si>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</si>
  <si>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</si>
  <si>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</si>
  <si>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</si>
  <si>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</si>
  <si>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</si>
  <si>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</si>
  <si>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</si>
  <si>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</si>
  <si>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</si>
  <si>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</si>
  <si>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</si>
  <si>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</si>
  <si>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</si>
  <si>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</si>
  <si>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</si>
  <si>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</si>
  <si>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</si>
  <si>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</si>
  <si>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</si>
  <si>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</si>
  <si>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</si>
  <si>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</si>
  <si>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</si>
  <si>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</si>
  <si>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</si>
  <si>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</si>
  <si>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</si>
  <si>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</si>
  <si>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</si>
  <si>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</si>
  <si>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</si>
  <si>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</si>
  <si>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</si>
  <si>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</si>
  <si>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</si>
  <si>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</si>
  <si>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</si>
  <si>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</si>
  <si>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</si>
  <si>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</si>
  <si>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</si>
  <si>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</si>
  <si>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</si>
  <si>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</si>
  <si>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</si>
  <si>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</si>
  <si>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</si>
  <si>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</si>
  <si>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</si>
  <si>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</si>
  <si>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</si>
  <si>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</si>
  <si>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</si>
  <si>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</si>
  <si>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</si>
  <si>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</si>
  <si>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</si>
  <si>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</si>
  <si>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</si>
  <si>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</si>
  <si>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</si>
  <si>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</si>
  <si>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</si>
  <si>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</si>
  <si>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</si>
  <si>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</si>
  <si>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</si>
  <si>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</si>
  <si>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</si>
  <si>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</si>
  <si>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</si>
  <si>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</si>
  <si>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</si>
  <si>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</si>
  <si>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</si>
  <si>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</si>
  <si>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</si>
  <si>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</si>
  <si>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</si>
  <si>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</si>
  <si>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</si>
  <si>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</si>
  <si>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</si>
  <si>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</si>
  <si>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</si>
  <si>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</si>
  <si>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</si>
  <si>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</si>
  <si>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</si>
  <si>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</si>
  <si>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</si>
  <si>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</si>
  <si>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</si>
  <si>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</si>
  <si>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</si>
  <si>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</si>
  <si>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</si>
  <si>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</si>
  <si>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</si>
  <si>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</si>
  <si>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</si>
  <si>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</si>
  <si>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</si>
  <si>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</si>
  <si>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</si>
  <si>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</si>
  <si>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</si>
  <si>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</si>
  <si>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</si>
  <si>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</si>
  <si>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</si>
  <si>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</si>
  <si>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</si>
  <si>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</si>
  <si>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</si>
  <si>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</si>
  <si>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</si>
  <si>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</si>
  <si>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</si>
  <si>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</si>
  <si>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</si>
  <si>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</si>
  <si>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</si>
  <si>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</si>
  <si>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</si>
  <si>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</si>
  <si>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</si>
  <si>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</si>
  <si>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</si>
  <si>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</si>
  <si>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</si>
  <si>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</si>
  <si>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</si>
  <si>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</si>
  <si>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</si>
  <si>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</si>
  <si>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</si>
  <si>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</si>
  <si>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</si>
  <si>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</si>
  <si>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</si>
  <si>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</si>
  <si>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</si>
  <si>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</si>
  <si>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</si>
  <si>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</si>
  <si>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</si>
  <si>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</si>
  <si>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</si>
  <si>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</si>
  <si>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</si>
  <si>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</si>
  <si>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</si>
  <si>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</si>
  <si>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</si>
  <si>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</si>
  <si>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</si>
  <si>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</si>
  <si>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</si>
  <si>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</si>
  <si>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</si>
  <si>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</si>
  <si>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</si>
  <si>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</si>
  <si>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</si>
  <si>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</si>
  <si>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</si>
  <si>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</si>
  <si>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</si>
  <si>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</si>
  <si>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</si>
  <si>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</si>
  <si>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</si>
  <si>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</si>
  <si>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</si>
  <si>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</si>
  <si>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</si>
  <si>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</si>
  <si>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</si>
  <si>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</si>
  <si>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</si>
  <si>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</si>
  <si>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</si>
  <si>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</si>
  <si>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</si>
  <si>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</si>
  <si>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</si>
  <si>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</si>
  <si>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</si>
  <si>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</si>
  <si>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</si>
  <si>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</si>
  <si>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</si>
  <si>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</si>
  <si>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</si>
  <si>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</si>
  <si>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</si>
  <si>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</si>
  <si>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</si>
  <si>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</si>
  <si>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</si>
  <si>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</si>
  <si>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</si>
  <si>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</si>
  <si>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</si>
  <si>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</si>
  <si>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</si>
  <si>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</si>
  <si>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</si>
  <si>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</si>
  <si>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</si>
  <si>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</si>
  <si>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</si>
  <si>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</si>
  <si>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</si>
  <si>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</si>
  <si>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</si>
  <si>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</si>
  <si>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</si>
  <si>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</si>
  <si>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</si>
  <si>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</si>
  <si>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</si>
  <si>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</si>
  <si>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</si>
  <si>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</si>
  <si>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</si>
  <si>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</si>
  <si>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</si>
  <si>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</si>
  <si>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</si>
  <si>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</si>
  <si>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</si>
  <si>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</si>
  <si>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</si>
  <si>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</si>
  <si>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</si>
  <si>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</si>
  <si>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</si>
  <si>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</si>
  <si>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</si>
  <si>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</si>
  <si>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</si>
  <si>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</si>
  <si>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</si>
  <si>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</si>
  <si>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</si>
  <si>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</si>
  <si>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</si>
  <si>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</si>
  <si>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</si>
  <si>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</si>
  <si>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</si>
  <si>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</si>
  <si>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</si>
  <si>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</si>
  <si>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</si>
  <si>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</si>
  <si>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</si>
  <si>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</si>
  <si>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</si>
  <si>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</si>
  <si>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</si>
  <si>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</si>
  <si>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</si>
  <si>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</si>
  <si>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</si>
  <si>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</si>
  <si>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</si>
  <si>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</si>
  <si>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</si>
  <si>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</si>
  <si>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</si>
  <si>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</si>
  <si>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</si>
  <si>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</si>
  <si>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</si>
  <si>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</si>
  <si>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</si>
  <si>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</si>
  <si>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</si>
  <si>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</si>
  <si>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</si>
  <si>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</si>
  <si>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</si>
  <si>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</si>
  <si>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</si>
  <si>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</si>
  <si>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</si>
  <si>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</si>
  <si>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</si>
  <si>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</si>
  <si>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</si>
  <si>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</si>
  <si>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</si>
  <si>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</si>
  <si>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</si>
  <si>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</si>
  <si>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</si>
  <si>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</si>
  <si>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</si>
  <si>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</si>
  <si>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</si>
  <si>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</si>
  <si>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</si>
  <si>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</si>
  <si>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</si>
  <si>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</si>
  <si>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</si>
  <si>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</si>
  <si>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</si>
  <si>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</si>
  <si>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</si>
  <si>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</si>
  <si>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</si>
  <si>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</si>
  <si>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</si>
  <si>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</si>
  <si>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</si>
  <si>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</si>
  <si>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</si>
  <si>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</si>
  <si>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</si>
  <si>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</si>
  <si>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</si>
  <si>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</si>
  <si>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</si>
  <si>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</si>
  <si>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</si>
  <si>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</si>
  <si>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</si>
  <si>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</si>
  <si>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</si>
  <si>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</si>
  <si>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</si>
  <si>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</si>
  <si>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</si>
  <si>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</si>
  <si>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</si>
  <si>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</si>
  <si>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</si>
  <si>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</si>
  <si>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</si>
  <si>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</si>
  <si>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</si>
  <si>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</si>
  <si>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</si>
  <si>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</si>
  <si>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</si>
  <si>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</si>
  <si>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</si>
  <si>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</si>
  <si>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</si>
  <si>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</si>
  <si>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</si>
  <si>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</si>
  <si>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</si>
  <si>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</si>
  <si>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</si>
  <si>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</si>
  <si>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</si>
  <si>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</si>
  <si>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</si>
  <si>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</si>
  <si>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</si>
  <si>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</si>
  <si>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</si>
  <si>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</si>
  <si>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</si>
  <si>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</si>
  <si>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</si>
  <si>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</si>
  <si>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</si>
  <si>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</si>
  <si>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</si>
  <si>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</si>
  <si>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</si>
  <si>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</si>
  <si>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</si>
  <si>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</si>
  <si>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</si>
  <si>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</si>
  <si>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</si>
  <si>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</si>
  <si>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</si>
  <si>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</si>
  <si>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</si>
  <si>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</si>
  <si>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</si>
  <si>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</si>
  <si>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</si>
  <si>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</si>
  <si>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</si>
  <si>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</si>
  <si>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</si>
  <si>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</si>
  <si>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</si>
  <si>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</si>
  <si>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</si>
  <si>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</si>
  <si>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</si>
  <si>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</si>
  <si>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</si>
  <si>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</si>
  <si>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</si>
  <si>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</si>
  <si>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</si>
  <si>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</si>
  <si>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</si>
  <si>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</si>
  <si>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</si>
  <si>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</si>
  <si>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</si>
  <si>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</si>
  <si>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</si>
  <si>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</si>
  <si>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</si>
  <si>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</si>
  <si>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</si>
  <si>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</si>
  <si>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</si>
  <si>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</si>
  <si>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</si>
  <si>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</si>
  <si>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</si>
  <si>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</si>
  <si>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</si>
  <si>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</si>
  <si>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</si>
  <si>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</si>
  <si>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</si>
  <si>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</si>
  <si>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</si>
  <si>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</si>
  <si>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</si>
  <si>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</si>
  <si>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</si>
  <si>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</si>
  <si>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</si>
  <si>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</si>
  <si>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</si>
  <si>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</si>
  <si>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</si>
  <si>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</si>
  <si>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</si>
  <si>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</si>
  <si>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</si>
  <si>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</si>
  <si>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</si>
  <si>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</si>
  <si>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</si>
  <si>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</si>
  <si>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</si>
  <si>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</si>
  <si>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</si>
  <si>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</si>
  <si>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</si>
  <si>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</si>
  <si>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</si>
  <si>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</si>
  <si>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</si>
  <si>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</si>
  <si>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</si>
  <si>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</si>
  <si>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</si>
  <si>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</si>
  <si>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</si>
  <si>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</si>
  <si>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</si>
  <si>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</si>
  <si>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</si>
  <si>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</si>
  <si>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</si>
  <si>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</si>
  <si>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</si>
  <si>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</si>
  <si>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</si>
  <si>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</si>
  <si>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</si>
  <si>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</si>
  <si>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</si>
  <si>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</si>
  <si>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</si>
  <si>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</si>
  <si>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</si>
  <si>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</si>
  <si>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</si>
  <si>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</si>
  <si>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</si>
  <si>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</si>
  <si>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</si>
  <si>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</si>
  <si>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</si>
  <si>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</si>
  <si>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</si>
  <si>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</si>
  <si>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</si>
  <si>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</si>
  <si>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</si>
  <si>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</si>
  <si>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</si>
  <si>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</si>
  <si>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</si>
  <si>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</si>
  <si>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</si>
  <si>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</si>
  <si>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</si>
  <si>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</si>
  <si>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</si>
  <si>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</si>
  <si>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</si>
  <si>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</si>
  <si>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</si>
  <si>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</si>
  <si>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</si>
  <si>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</si>
  <si>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</si>
  <si>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</si>
  <si>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</si>
  <si>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</si>
  <si>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</si>
  <si>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</si>
  <si>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</si>
  <si>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</si>
  <si>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</si>
  <si>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</si>
  <si>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</si>
  <si>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</si>
  <si>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</si>
  <si>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</si>
  <si>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</si>
  <si>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</si>
  <si>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</si>
  <si>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</si>
  <si>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</si>
  <si>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</si>
  <si>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</si>
  <si>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</si>
  <si>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</si>
  <si>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</si>
  <si>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</si>
  <si>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</si>
  <si>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</si>
  <si>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</si>
  <si>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</si>
  <si>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</si>
  <si>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</si>
  <si>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</si>
  <si>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</si>
  <si>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</si>
  <si>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</si>
  <si>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</si>
  <si>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</si>
  <si>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</si>
  <si>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</si>
  <si>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</si>
  <si>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</si>
  <si>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</si>
  <si>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</si>
  <si>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</si>
  <si>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</si>
  <si>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</si>
  <si>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</si>
  <si>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</si>
  <si>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</si>
  <si>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</si>
  <si>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</si>
  <si>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</si>
  <si>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</si>
  <si>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</si>
  <si>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</si>
  <si>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</si>
  <si>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</si>
  <si>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</si>
  <si>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</si>
  <si>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</si>
  <si>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</si>
  <si>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</si>
  <si>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</si>
  <si>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</si>
  <si>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</si>
  <si>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</si>
  <si>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</si>
  <si>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</si>
  <si>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</si>
  <si>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</si>
  <si>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</si>
  <si>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</si>
  <si>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</si>
  <si>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</si>
  <si>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</si>
  <si>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</si>
  <si>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</si>
  <si>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</si>
  <si>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</si>
  <si>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</si>
  <si>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</si>
  <si>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</si>
  <si>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</si>
  <si>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</si>
  <si>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</si>
  <si>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</si>
  <si>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</si>
  <si>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</si>
  <si>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</si>
  <si>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</si>
  <si>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</si>
  <si>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</si>
  <si>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</si>
  <si>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</si>
  <si>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</si>
  <si>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</si>
  <si>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</si>
  <si>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</si>
  <si>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</si>
  <si>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</si>
  <si>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</si>
  <si>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</si>
  <si>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</si>
  <si>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</si>
  <si>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</si>
  <si>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</si>
  <si>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</si>
  <si>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</si>
  <si>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</si>
  <si>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</si>
  <si>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</si>
  <si>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</si>
  <si>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</si>
  <si>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</si>
  <si>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</si>
  <si>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</si>
  <si>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</si>
  <si>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</si>
  <si>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</si>
  <si>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</si>
  <si>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</si>
  <si>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</si>
  <si>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</si>
  <si>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</si>
  <si>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</si>
  <si>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</si>
  <si>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</si>
  <si>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</si>
  <si>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</si>
  <si>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</si>
  <si>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</si>
  <si>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</si>
  <si>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</si>
  <si>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</si>
  <si>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</si>
  <si>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</si>
  <si>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</si>
  <si>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</si>
  <si>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</si>
  <si>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</si>
  <si>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</si>
  <si>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</si>
  <si>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</si>
  <si>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</si>
  <si>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</si>
  <si>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</si>
  <si>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</si>
  <si>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</si>
  <si>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</si>
  <si>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</si>
  <si>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</si>
  <si>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</si>
  <si>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</si>
  <si>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</si>
  <si>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</si>
  <si>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</si>
  <si>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</si>
  <si>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</si>
  <si>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</si>
  <si>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</si>
  <si>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</si>
  <si>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</si>
  <si>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</si>
  <si>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</si>
  <si>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</si>
  <si>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</si>
  <si>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</si>
  <si>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</si>
  <si>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</si>
  <si>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</si>
  <si>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</si>
  <si>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</si>
  <si>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</si>
  <si>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</si>
  <si>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</si>
  <si>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</si>
  <si>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</si>
  <si>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</si>
  <si>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</si>
  <si>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</si>
  <si>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</si>
  <si>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</si>
  <si>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</si>
  <si>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</si>
  <si>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</si>
  <si>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</si>
  <si>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</si>
  <si>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</si>
  <si>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</si>
  <si>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</si>
  <si>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</si>
  <si>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</si>
  <si>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</si>
  <si>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</si>
  <si>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</si>
  <si>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</si>
  <si>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</si>
  <si>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</si>
  <si>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</si>
  <si>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</si>
  <si>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</si>
  <si>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</si>
  <si>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</si>
  <si>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</si>
  <si>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</si>
  <si>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</si>
  <si>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</si>
  <si>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</si>
  <si>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</si>
  <si>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</si>
  <si>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</si>
  <si>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</si>
  <si>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</si>
  <si>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</si>
  <si>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</si>
  <si>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</si>
  <si>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</si>
  <si>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</si>
  <si>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</si>
  <si>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</si>
  <si>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</si>
  <si>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</si>
  <si>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</si>
  <si>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</si>
  <si>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</si>
  <si>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</si>
  <si>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</si>
  <si>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</si>
  <si>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</si>
  <si>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</si>
  <si>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</si>
  <si>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</si>
  <si>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</si>
  <si>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</si>
  <si>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</si>
  <si>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</si>
  <si>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</si>
  <si>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</si>
  <si>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</si>
  <si>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</si>
  <si>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</si>
  <si>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</si>
  <si>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</si>
  <si>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</si>
  <si>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</si>
  <si>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</si>
  <si>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</si>
  <si>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</si>
  <si>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</si>
  <si>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</si>
  <si>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</si>
  <si>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</si>
  <si>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</si>
  <si>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</si>
  <si>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</si>
  <si>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</si>
  <si>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</si>
  <si>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</si>
  <si>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</si>
  <si>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</si>
  <si>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</si>
  <si>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</si>
  <si>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</si>
  <si>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</si>
  <si>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</si>
  <si>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</si>
  <si>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</si>
  <si>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</si>
  <si>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</si>
  <si>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</si>
  <si>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</si>
  <si>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</si>
  <si>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</si>
  <si>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</si>
  <si>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</si>
  <si>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</si>
  <si>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</si>
  <si>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</si>
  <si>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</si>
  <si>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</si>
  <si>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</si>
  <si>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</si>
  <si>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</si>
  <si>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</si>
  <si>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</si>
  <si>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</si>
  <si>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</si>
  <si>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</si>
  <si>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</si>
  <si>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</si>
  <si>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</si>
  <si>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</si>
  <si>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</si>
  <si>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</si>
  <si>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</si>
  <si>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</si>
  <si>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</si>
  <si>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</si>
  <si>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</si>
  <si>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</si>
  <si>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</si>
  <si>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</si>
  <si>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</si>
  <si>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</si>
  <si>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</si>
  <si>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</si>
  <si>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</si>
  <si>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</si>
  <si>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</si>
  <si>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</si>
  <si>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</si>
  <si>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</si>
  <si>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</si>
  <si>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</si>
  <si>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</si>
  <si>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</si>
  <si>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</si>
  <si>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</si>
  <si>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</si>
  <si>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</si>
  <si>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</si>
  <si>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</si>
  <si>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</si>
  <si>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</si>
  <si>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</si>
  <si>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</si>
  <si>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</si>
  <si>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</si>
  <si>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</si>
  <si>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</si>
  <si>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</si>
  <si>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</si>
  <si>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</si>
  <si>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</si>
  <si>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</si>
  <si>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</si>
  <si>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</si>
  <si>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</si>
  <si>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</si>
  <si>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</si>
  <si>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</si>
  <si>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</si>
  <si>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</si>
  <si>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</si>
  <si>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</si>
  <si>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</si>
  <si>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</si>
  <si>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</si>
  <si>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</si>
  <si>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</si>
  <si>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</si>
  <si>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</si>
  <si>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</si>
  <si>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</si>
  <si>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</si>
  <si>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</si>
  <si>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</si>
  <si>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</si>
  <si>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</si>
  <si>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</si>
  <si>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</si>
  <si>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</si>
  <si>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</si>
  <si>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</si>
  <si>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</si>
  <si>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</si>
  <si>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</si>
  <si>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</si>
  <si>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</si>
  <si>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</si>
  <si>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</si>
  <si>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</si>
  <si>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</si>
  <si>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</si>
  <si>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</si>
  <si>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</si>
  <si>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</si>
  <si>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</si>
  <si>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</si>
  <si>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</si>
  <si>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</si>
  <si>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</si>
  <si>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</si>
  <si>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</si>
  <si>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</si>
  <si>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</si>
  <si>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</si>
  <si>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</si>
  <si>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</si>
  <si>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</si>
  <si>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</si>
  <si>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</si>
  <si>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</si>
  <si>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</si>
  <si>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</si>
  <si>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</si>
  <si>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</si>
  <si>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</si>
  <si>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</si>
  <si>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</si>
  <si>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</si>
  <si>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</si>
  <si>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</si>
  <si>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</si>
  <si>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</si>
  <si>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</si>
  <si>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</si>
  <si>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</si>
  <si>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</si>
  <si>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</si>
  <si>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</si>
  <si>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</si>
  <si>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</si>
  <si>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</si>
  <si>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</si>
  <si>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</si>
  <si>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</si>
  <si>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</si>
  <si>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</si>
  <si>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</si>
  <si>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</si>
  <si>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</si>
  <si>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</si>
  <si>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</si>
  <si>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</si>
  <si>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</si>
  <si>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</si>
  <si>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</si>
  <si>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</si>
  <si>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</si>
  <si>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</si>
  <si>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</si>
  <si>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</si>
  <si>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</si>
  <si>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</si>
  <si>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</si>
  <si>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</si>
  <si>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</si>
  <si>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</si>
  <si>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</si>
  <si>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</si>
  <si>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</si>
  <si>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</si>
  <si>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</si>
  <si>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</si>
  <si>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</si>
  <si>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</si>
  <si>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</si>
  <si>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</si>
  <si>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</si>
  <si>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</si>
  <si>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</si>
  <si>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</si>
  <si>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</si>
  <si>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</si>
  <si>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</si>
  <si>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</si>
  <si>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</si>
  <si>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</si>
  <si>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</si>
  <si>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</si>
  <si>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</si>
  <si>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</si>
  <si>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</si>
  <si>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</si>
  <si>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</si>
  <si>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</si>
  <si>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</si>
  <si>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</si>
  <si>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</si>
  <si>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</si>
  <si>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</si>
  <si>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</si>
  <si>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</si>
  <si>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</si>
  <si>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</si>
  <si>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</si>
  <si>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</si>
  <si>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</si>
  <si>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</si>
  <si>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</si>
  <si>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</si>
  <si>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</si>
  <si>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</si>
  <si>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</si>
  <si>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</si>
  <si>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</si>
  <si>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</si>
  <si>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</si>
  <si>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</si>
  <si>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</si>
  <si>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</si>
  <si>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</si>
  <si>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</si>
  <si>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</si>
  <si>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</si>
  <si>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</si>
  <si>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</si>
  <si>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</si>
  <si>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</si>
  <si>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</si>
  <si>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</si>
  <si>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</si>
  <si>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</si>
  <si>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</si>
  <si>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</si>
  <si>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</si>
  <si>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</si>
  <si>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</si>
  <si>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</si>
  <si>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</si>
  <si>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</si>
  <si>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</si>
  <si>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</si>
  <si>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</si>
  <si>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</si>
  <si>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</si>
  <si>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</si>
  <si>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</si>
  <si>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</si>
  <si>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</si>
  <si>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</si>
  <si>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</si>
  <si>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</si>
  <si>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</si>
  <si>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</si>
  <si>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</si>
  <si>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</si>
  <si>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</si>
  <si>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</si>
  <si>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</si>
  <si>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</si>
  <si>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</si>
  <si>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</si>
  <si>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</si>
  <si>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</si>
  <si>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</si>
  <si>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</si>
  <si>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</si>
  <si>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</si>
  <si>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</si>
  <si>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</si>
  <si>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</si>
  <si>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</si>
  <si>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</si>
  <si>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</si>
  <si>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</si>
  <si>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</si>
  <si>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</si>
  <si>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</si>
  <si>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</si>
  <si>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</si>
  <si>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</si>
  <si>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</si>
  <si>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</si>
  <si>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</si>
  <si>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</si>
  <si>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</si>
  <si>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</si>
  <si>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</si>
  <si>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</si>
  <si>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</si>
  <si>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</si>
  <si>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</si>
  <si>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</si>
  <si>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</si>
  <si>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</si>
  <si>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</si>
  <si>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</si>
  <si>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</si>
  <si>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</si>
  <si>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</si>
  <si>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</si>
  <si>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</si>
  <si>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</si>
  <si>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</si>
  <si>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</si>
  <si>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</si>
  <si>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</si>
  <si>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</si>
  <si>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</si>
  <si>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</si>
  <si>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</si>
  <si>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</si>
  <si>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</si>
  <si>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</si>
  <si>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</si>
  <si>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</si>
  <si>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</si>
  <si>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</si>
  <si>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</si>
  <si>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</si>
  <si>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</si>
  <si>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</si>
  <si>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</si>
  <si>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</si>
  <si>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</si>
  <si>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</si>
  <si>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</si>
  <si>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</si>
  <si>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</si>
  <si>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</si>
  <si>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</si>
  <si>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</si>
  <si>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</si>
  <si>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</si>
  <si>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</si>
  <si>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</si>
  <si>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</si>
  <si>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</si>
  <si>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</si>
  <si>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</si>
  <si>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</si>
  <si>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</si>
  <si>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</si>
  <si>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</si>
  <si>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</si>
  <si>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</si>
  <si>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</si>
  <si>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</si>
  <si>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</si>
  <si>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</si>
  <si>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</si>
  <si>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</si>
  <si>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</si>
  <si>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</si>
  <si>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</si>
  <si>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</si>
  <si>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</si>
  <si>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</si>
  <si>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</si>
  <si>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</si>
  <si>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</si>
  <si>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</si>
  <si>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</si>
  <si>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</si>
  <si>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</si>
  <si>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</si>
  <si>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</si>
  <si>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</si>
  <si>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</si>
  <si>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</si>
  <si>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</si>
  <si>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</si>
  <si>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</si>
  <si>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</si>
  <si>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</si>
  <si>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</si>
  <si>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</si>
  <si>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</si>
  <si>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</si>
  <si>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</si>
  <si>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</si>
  <si>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</si>
  <si>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</si>
  <si>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</si>
  <si>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</si>
  <si>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</si>
  <si>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</si>
  <si>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</si>
  <si>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</si>
  <si>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</si>
  <si>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</si>
  <si>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</si>
  <si>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</si>
  <si>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</si>
  <si>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</si>
  <si>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</si>
  <si>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</si>
  <si>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</si>
  <si>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</si>
  <si>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</si>
  <si>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</si>
  <si>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</si>
  <si>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</si>
  <si>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</si>
  <si>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</si>
  <si>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</si>
  <si>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</si>
  <si>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</si>
  <si>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</si>
  <si>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</si>
  <si>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</si>
  <si>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</si>
  <si>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</si>
  <si>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</si>
  <si>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</si>
  <si>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</si>
  <si>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</si>
  <si>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</si>
  <si>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</si>
  <si>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</si>
  <si>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</si>
  <si>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</si>
  <si>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</si>
  <si>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</si>
  <si>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</si>
  <si>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</si>
  <si>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</si>
  <si>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</si>
  <si>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</si>
  <si>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</si>
  <si>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</si>
  <si>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</si>
  <si>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</si>
  <si>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</si>
  <si>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</si>
  <si>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</si>
  <si>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</si>
  <si>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</si>
  <si>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</si>
  <si>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</si>
  <si>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</si>
  <si>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</si>
  <si>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</si>
  <si>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</si>
  <si>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</si>
  <si>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</si>
  <si>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</si>
  <si>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</si>
  <si>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</si>
  <si>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</si>
  <si>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</si>
  <si>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</si>
  <si>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</si>
  <si>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</si>
  <si>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</si>
  <si>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</si>
  <si>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</si>
  <si>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</si>
  <si>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</si>
  <si>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</si>
  <si>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</si>
  <si>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</si>
  <si>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</si>
  <si>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</si>
  <si>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</si>
  <si>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</si>
  <si>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</si>
  <si>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</si>
  <si>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</si>
  <si>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</si>
  <si>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</si>
  <si>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</si>
  <si>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</si>
  <si>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</si>
  <si>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</si>
  <si>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</si>
  <si>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</si>
  <si>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</si>
  <si>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</si>
  <si>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</si>
  <si>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</si>
  <si>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</si>
  <si>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</si>
  <si>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</si>
  <si>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</si>
  <si>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</si>
  <si>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</si>
  <si>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</si>
  <si>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</si>
  <si>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</si>
  <si>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</si>
  <si>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</si>
  <si>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</si>
  <si>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</si>
  <si>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</si>
  <si>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</si>
  <si>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</si>
  <si>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</si>
  <si>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</si>
  <si>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</si>
  <si>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</si>
  <si>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</si>
  <si>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</si>
  <si>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</si>
  <si>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</si>
  <si>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</si>
  <si>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</si>
  <si>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</si>
  <si>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</si>
  <si>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</si>
  <si>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</si>
  <si>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</si>
  <si>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</si>
  <si>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</si>
  <si>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</si>
  <si>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</si>
  <si>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</si>
  <si>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</si>
  <si>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</si>
  <si>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</si>
  <si>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</si>
  <si>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</si>
  <si>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</si>
  <si>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</si>
  <si>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</si>
  <si>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</si>
  <si>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</si>
  <si>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</si>
  <si>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</si>
  <si>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</si>
  <si>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</si>
  <si>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</si>
  <si>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</si>
  <si>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</si>
  <si>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</si>
  <si>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</si>
  <si>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</si>
  <si>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</si>
  <si>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</si>
  <si>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</si>
  <si>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</si>
  <si>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</si>
  <si>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</si>
  <si>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</si>
  <si>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</si>
  <si>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</si>
  <si>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</si>
  <si>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</si>
  <si>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</si>
  <si>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</si>
  <si>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</si>
  <si>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</si>
  <si>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</si>
  <si>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</si>
  <si>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</si>
  <si>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</si>
  <si>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</si>
  <si>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</si>
  <si>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</si>
  <si>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</si>
  <si>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</si>
  <si>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</si>
  <si>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</si>
  <si>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</si>
  <si>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</si>
  <si>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</si>
  <si>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</si>
  <si>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</si>
  <si>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</si>
  <si>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</si>
  <si>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</si>
  <si>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</si>
  <si>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</si>
  <si>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</si>
  <si>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</si>
  <si>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</si>
  <si>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</si>
  <si>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</si>
  <si>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</si>
  <si>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</si>
  <si>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</si>
  <si>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</si>
  <si>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</si>
  <si>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</si>
  <si>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</si>
  <si>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</si>
  <si>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</si>
  <si>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</si>
  <si>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</si>
  <si>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</si>
  <si>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</si>
  <si>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</si>
  <si>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</si>
  <si>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</si>
  <si>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</si>
  <si>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</si>
  <si>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</si>
  <si>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</si>
  <si>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</si>
  <si>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</si>
  <si>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</si>
  <si>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</si>
  <si>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</si>
  <si>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</si>
  <si>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</si>
  <si>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</si>
  <si>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</si>
  <si>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</si>
  <si>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</si>
  <si>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</si>
  <si>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</si>
  <si>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</si>
  <si>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</si>
  <si>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</si>
  <si>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</si>
  <si>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</si>
  <si>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</si>
  <si>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</si>
  <si>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</si>
  <si>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</si>
  <si>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</si>
  <si>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</si>
  <si>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</si>
  <si>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</si>
  <si>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</si>
  <si>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</si>
  <si>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</si>
  <si>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</si>
  <si>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</si>
  <si>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</si>
  <si>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</si>
  <si>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</si>
  <si>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</si>
  <si>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</si>
  <si>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</si>
  <si>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</si>
  <si>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</si>
  <si>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</si>
  <si>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</si>
  <si>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</si>
  <si>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</si>
  <si>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</si>
  <si>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</si>
  <si>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</si>
  <si>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</si>
  <si>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</si>
  <si>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</si>
  <si>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</si>
  <si>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</si>
  <si>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</si>
  <si>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</si>
  <si>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</si>
  <si>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</si>
  <si>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</si>
  <si>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</si>
  <si>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</si>
  <si>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</si>
  <si>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</si>
  <si>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</si>
  <si>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</si>
  <si>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</si>
  <si>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</si>
  <si>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</si>
  <si>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</si>
  <si>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</si>
  <si>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</si>
  <si>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</si>
  <si>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</si>
  <si>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</si>
  <si>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</si>
  <si>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</si>
  <si>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</si>
  <si>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</si>
  <si>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</si>
  <si>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</si>
  <si>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</si>
  <si>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</si>
  <si>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</si>
  <si>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</si>
  <si>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</si>
  <si>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</si>
  <si>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</si>
  <si>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</si>
  <si>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</si>
  <si>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</si>
  <si>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</si>
  <si>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</si>
  <si>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</si>
  <si>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</si>
  <si>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</si>
  <si>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</si>
  <si>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</si>
  <si>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</si>
  <si>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</si>
  <si>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</si>
  <si>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</si>
  <si>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</si>
  <si>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</si>
  <si>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</si>
  <si>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</si>
  <si>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</si>
  <si>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</si>
  <si>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</si>
  <si>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</si>
  <si>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</si>
  <si>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</si>
  <si>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</si>
  <si>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</si>
  <si>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</si>
  <si>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</si>
  <si>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</si>
  <si>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</si>
  <si>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</si>
  <si>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</si>
  <si>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</si>
  <si>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</si>
  <si>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</si>
  <si>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</si>
  <si>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</si>
  <si>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</si>
  <si>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</si>
  <si>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</si>
  <si>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</si>
  <si>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</si>
  <si>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</si>
  <si>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</si>
  <si>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</si>
  <si>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</si>
  <si>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</si>
  <si>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</si>
  <si>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</si>
  <si>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</si>
  <si>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</si>
  <si>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</si>
  <si>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</si>
  <si>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</si>
  <si>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</si>
  <si>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</si>
  <si>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</si>
  <si>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</si>
  <si>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</si>
  <si>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</si>
  <si>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</si>
  <si>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</si>
  <si>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</si>
  <si>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</si>
  <si>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</si>
  <si>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</si>
  <si>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</si>
  <si>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</si>
  <si>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</si>
  <si>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</si>
  <si>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</si>
  <si>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</si>
  <si>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</si>
  <si>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</si>
  <si>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</si>
  <si>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</si>
  <si>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</si>
  <si>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</si>
  <si>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</si>
  <si>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</si>
  <si>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</si>
  <si>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</si>
  <si>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</si>
  <si>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</si>
  <si>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</si>
  <si>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</si>
  <si>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</si>
  <si>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</si>
  <si>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</si>
  <si>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</si>
  <si>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</si>
  <si>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</si>
  <si>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</si>
  <si>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</si>
  <si>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</si>
  <si>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</si>
  <si>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</si>
  <si>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</si>
  <si>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</si>
  <si>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</si>
  <si>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</si>
  <si>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</si>
  <si>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</si>
  <si>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</si>
  <si>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</si>
  <si>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</si>
  <si>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</si>
  <si>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</si>
  <si>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</si>
  <si>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</si>
  <si>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</si>
  <si>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</si>
  <si>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</si>
  <si>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</si>
  <si>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</si>
  <si>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</si>
  <si>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</si>
  <si>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</si>
  <si>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</si>
  <si>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</si>
  <si>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</si>
  <si>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</si>
  <si>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</si>
  <si>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</si>
  <si>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</si>
  <si>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</si>
  <si>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</si>
  <si>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</si>
  <si>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</si>
  <si>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</si>
  <si>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</si>
  <si>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</si>
  <si>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</si>
  <si>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</si>
  <si>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</si>
  <si>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</si>
  <si>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</si>
  <si>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</si>
  <si>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</si>
  <si>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</si>
  <si>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</si>
  <si>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</si>
  <si>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</si>
  <si>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</si>
  <si>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</si>
  <si>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</si>
  <si>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</si>
  <si>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</si>
  <si>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</si>
  <si>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</si>
  <si>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</si>
  <si>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</si>
  <si>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</si>
  <si>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</si>
  <si>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</si>
  <si>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</si>
  <si>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</si>
  <si>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</si>
  <si>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</si>
  <si>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</si>
  <si>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</si>
  <si>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</si>
  <si>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</si>
  <si>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</si>
  <si>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</si>
  <si>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</si>
  <si>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</si>
  <si>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</si>
  <si>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</si>
  <si>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</si>
  <si>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</si>
  <si>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</si>
  <si>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</si>
  <si>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</si>
  <si>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</si>
  <si>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</si>
  <si>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</si>
  <si>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</si>
  <si>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</si>
  <si>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</si>
  <si>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</si>
  <si>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</si>
  <si>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</si>
  <si>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</si>
  <si>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</si>
  <si>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</si>
  <si>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</si>
  <si>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</si>
  <si>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</si>
  <si>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</si>
  <si>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</si>
  <si>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</si>
  <si>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</si>
  <si>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</si>
  <si>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</si>
  <si>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</si>
  <si>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</si>
  <si>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</si>
  <si>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</si>
  <si>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</si>
  <si>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</si>
  <si>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</si>
  <si>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</si>
  <si>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</si>
  <si>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</si>
  <si>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</si>
  <si>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</si>
  <si>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</si>
  <si>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</si>
  <si>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</si>
  <si>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</si>
  <si>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</si>
  <si>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</si>
  <si>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</si>
  <si>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</si>
  <si>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</si>
  <si>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</si>
  <si>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</si>
  <si>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</si>
  <si>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</si>
  <si>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</si>
  <si>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</si>
  <si>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</si>
  <si>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</si>
  <si>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</si>
  <si>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</si>
  <si>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</si>
  <si>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</si>
  <si>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</si>
  <si>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</si>
  <si>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</si>
  <si>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</si>
  <si>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</si>
  <si>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</si>
  <si>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</si>
  <si>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</si>
  <si>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</si>
  <si>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</si>
  <si>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</si>
  <si>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</si>
  <si>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</si>
  <si>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</si>
  <si>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</si>
  <si>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</si>
  <si>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</si>
  <si>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</si>
  <si>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</si>
  <si>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</si>
  <si>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</si>
  <si>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</si>
  <si>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</si>
  <si>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</si>
  <si>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</si>
  <si>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</si>
  <si>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</si>
  <si>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</si>
  <si>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</si>
  <si>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</si>
  <si>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</si>
  <si>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</si>
  <si>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</si>
  <si>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</si>
  <si>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</si>
  <si>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</si>
  <si>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</si>
  <si>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</si>
  <si>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</si>
  <si>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</si>
  <si>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</si>
  <si>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</si>
  <si>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</si>
  <si>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</si>
  <si>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</si>
  <si>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</si>
  <si>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</si>
  <si>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</si>
  <si>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</si>
  <si>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</si>
  <si>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</si>
  <si>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</si>
  <si>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</si>
  <si>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</si>
  <si>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</si>
  <si>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</si>
  <si>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</si>
  <si>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</si>
  <si>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</si>
  <si>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</si>
  <si>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</si>
  <si>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</si>
  <si>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</si>
  <si>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</si>
  <si>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</si>
  <si>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</si>
  <si>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</si>
  <si>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</si>
  <si>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</si>
  <si>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</si>
  <si>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</si>
  <si>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</si>
  <si>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</si>
  <si>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</si>
  <si>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</si>
  <si>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</si>
  <si>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</si>
  <si>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</si>
  <si>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</si>
  <si>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</si>
  <si>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</si>
  <si>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</si>
  <si>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</si>
  <si>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</si>
  <si>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</si>
  <si>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</si>
  <si>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</si>
  <si>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</si>
  <si>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</si>
  <si>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</si>
  <si>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</si>
  <si>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</si>
  <si>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</si>
  <si>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</si>
  <si>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</si>
  <si>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</si>
  <si>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</si>
  <si>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</si>
  <si>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</si>
  <si>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</si>
  <si>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</si>
  <si>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</si>
  <si>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</si>
  <si>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</si>
  <si>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</si>
  <si>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</si>
  <si>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</si>
  <si>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</si>
  <si>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</si>
  <si>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</si>
  <si>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</si>
  <si>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</si>
  <si>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</si>
  <si>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</si>
  <si>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</si>
  <si>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</si>
  <si>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</si>
  <si>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</si>
  <si>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</si>
  <si>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</si>
  <si>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</si>
  <si>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</si>
  <si>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</si>
  <si>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</si>
  <si>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</si>
  <si>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</si>
  <si>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</si>
  <si>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</si>
  <si>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</si>
  <si>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</si>
  <si>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</si>
  <si>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</si>
  <si>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</si>
  <si>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</si>
  <si>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</si>
  <si>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</si>
  <si>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</si>
  <si>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</si>
  <si>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</si>
  <si>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</si>
  <si>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</si>
  <si>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</si>
  <si>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</si>
  <si>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</si>
  <si>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</si>
  <si>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</si>
  <si>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</si>
  <si>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</si>
  <si>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</si>
  <si>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</si>
  <si>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</si>
  <si>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</si>
  <si>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</si>
  <si>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</si>
  <si>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</si>
  <si>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</si>
  <si>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</si>
  <si>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</si>
  <si>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</si>
  <si>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</si>
  <si>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</si>
  <si>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</si>
  <si>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</si>
  <si>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</si>
  <si>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</si>
  <si>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</si>
  <si>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</si>
  <si>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</si>
  <si>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</si>
  <si>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</si>
  <si>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</si>
  <si>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</si>
  <si>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</si>
  <si>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</si>
  <si>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</si>
  <si>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</si>
  <si>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</si>
  <si>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</si>
  <si>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</si>
  <si>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</si>
  <si>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</si>
  <si>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</si>
  <si>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</si>
  <si>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</si>
  <si>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</si>
  <si>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</si>
  <si>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</si>
  <si>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</si>
  <si>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</si>
  <si>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</si>
  <si>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</si>
  <si>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</si>
  <si>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</si>
  <si>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</si>
  <si>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</si>
  <si>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</si>
  <si>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</si>
  <si>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</si>
  <si>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</si>
  <si>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</si>
  <si>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</si>
  <si>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</si>
  <si>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</si>
  <si>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</si>
  <si>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</si>
  <si>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</si>
  <si>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</si>
  <si>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</si>
  <si>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</si>
  <si>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</si>
  <si>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</si>
  <si>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</si>
  <si>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</si>
  <si>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</si>
  <si>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</si>
  <si>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</si>
  <si>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</si>
  <si>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</si>
  <si>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</si>
  <si>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</si>
  <si>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</si>
  <si>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</si>
  <si>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</si>
  <si>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</si>
  <si>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</si>
  <si>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</si>
  <si>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</si>
  <si>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</si>
  <si>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</si>
  <si>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</si>
  <si>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</si>
  <si>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</si>
  <si>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</si>
  <si>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</si>
  <si>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</si>
  <si>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</si>
  <si>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</si>
  <si>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</si>
  <si>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</si>
  <si>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</si>
  <si>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</si>
  <si>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</si>
  <si>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</si>
  <si>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</si>
  <si>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</si>
  <si>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</si>
  <si>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</si>
  <si>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</si>
  <si>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</si>
  <si>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</si>
  <si>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</si>
  <si>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</si>
  <si>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</si>
  <si>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</si>
  <si>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</si>
  <si>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</si>
  <si>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</si>
  <si>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</si>
  <si>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</si>
  <si>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</si>
  <si>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</si>
  <si>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</si>
  <si>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</si>
  <si>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</si>
  <si>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</si>
  <si>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</si>
  <si>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</si>
  <si>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</si>
  <si>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</si>
  <si>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</si>
  <si>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</si>
  <si>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</si>
  <si>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</si>
  <si>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</si>
  <si>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</si>
  <si>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</si>
  <si>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</si>
  <si>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</si>
  <si>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</si>
  <si>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</si>
  <si>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</si>
  <si>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</si>
  <si>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</si>
  <si>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</si>
  <si>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</si>
  <si>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</si>
  <si>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</si>
  <si>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</si>
  <si>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</si>
  <si>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</si>
  <si>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</si>
  <si>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</si>
  <si>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</si>
  <si>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</si>
  <si>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</si>
  <si>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</si>
  <si>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</si>
  <si>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</si>
  <si>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</si>
  <si>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</si>
  <si>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</si>
  <si>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</si>
  <si>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</si>
  <si>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</si>
  <si>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</si>
  <si>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</si>
  <si>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</si>
  <si>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</si>
  <si>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</si>
  <si>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</si>
  <si>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</si>
  <si>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</si>
  <si>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</si>
  <si>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</si>
  <si>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</si>
  <si>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</si>
  <si>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</si>
  <si>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</si>
  <si>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</si>
  <si>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</si>
  <si>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</si>
  <si>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</si>
  <si>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</si>
  <si>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</si>
  <si>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</si>
  <si>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</si>
  <si>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</si>
  <si>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</si>
  <si>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</si>
  <si>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</si>
  <si>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</si>
  <si>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</si>
  <si>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</si>
  <si>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</si>
  <si>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</si>
  <si>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</si>
  <si>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</si>
  <si>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</si>
  <si>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</si>
  <si>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</si>
  <si>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</si>
  <si>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</si>
  <si>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</si>
  <si>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</si>
  <si>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</si>
  <si>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</si>
  <si>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</si>
  <si>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</si>
  <si>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</si>
  <si>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</si>
  <si>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</si>
  <si>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</si>
  <si>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</si>
  <si>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</si>
  <si>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</si>
  <si>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</si>
  <si>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</si>
  <si>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</si>
  <si>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</si>
  <si>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</si>
  <si>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</si>
  <si>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</si>
  <si>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</si>
  <si>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</si>
  <si>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</si>
  <si>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</si>
  <si>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</si>
  <si>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</si>
  <si>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</si>
  <si>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</si>
  <si>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</si>
  <si>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</si>
  <si>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</si>
  <si>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</si>
  <si>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</si>
  <si>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</si>
  <si>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</si>
  <si>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</si>
  <si>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</si>
  <si>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</si>
  <si>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</si>
  <si>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</si>
  <si>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</si>
  <si>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</si>
  <si>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</si>
  <si>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</si>
  <si>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</si>
  <si>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</si>
  <si>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</si>
  <si>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</si>
  <si>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</si>
  <si>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</si>
  <si>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</si>
  <si>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</si>
  <si>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</si>
  <si>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</si>
  <si>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</si>
  <si>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</si>
  <si>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</si>
  <si>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</si>
  <si>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</si>
  <si>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</si>
  <si>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</si>
  <si>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</si>
  <si>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</si>
  <si>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</si>
  <si>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</si>
  <si>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</si>
  <si>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</si>
  <si>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</si>
  <si>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</si>
  <si>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</si>
  <si>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</si>
  <si>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</si>
  <si>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</si>
  <si>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</si>
  <si>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</si>
  <si>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</si>
  <si>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</si>
  <si>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</si>
  <si>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</si>
  <si>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</si>
  <si>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</si>
  <si>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</si>
  <si>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</si>
  <si>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</si>
  <si>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</si>
  <si>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</si>
  <si>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</si>
  <si>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</si>
  <si>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</si>
  <si>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</si>
  <si>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</si>
  <si>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</si>
  <si>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</si>
  <si>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</si>
  <si>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</si>
  <si>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</si>
  <si>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</si>
  <si>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</si>
  <si>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</si>
  <si>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</si>
  <si>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</si>
  <si>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</si>
  <si>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</si>
  <si>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</si>
  <si>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</si>
  <si>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</si>
  <si>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</si>
  <si>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</si>
  <si>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</si>
  <si>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</si>
  <si>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</si>
  <si>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</si>
  <si>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</si>
  <si>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</si>
  <si>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</si>
  <si>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</si>
  <si>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</si>
  <si>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</si>
  <si>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</si>
  <si>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</si>
  <si>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</si>
  <si>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</si>
  <si>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</si>
  <si>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</si>
  <si>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</si>
  <si>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</si>
  <si>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</si>
  <si>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</si>
  <si>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</si>
  <si>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</si>
  <si>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</si>
  <si>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</si>
  <si>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</si>
  <si>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</si>
  <si>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</si>
  <si>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</si>
  <si>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</si>
  <si>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</si>
  <si>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</si>
  <si>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</si>
  <si>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</si>
  <si>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</si>
  <si>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</si>
  <si>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</si>
  <si>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</si>
  <si>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</si>
  <si>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</si>
  <si>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</si>
  <si>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</si>
  <si>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</si>
  <si>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</si>
  <si>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</si>
  <si>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</si>
  <si>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</si>
  <si>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</si>
  <si>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</si>
  <si>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</si>
  <si>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</si>
  <si>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</si>
  <si>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</si>
  <si>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</si>
  <si>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</si>
  <si>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</si>
  <si>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</si>
  <si>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</si>
  <si>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</si>
  <si>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</si>
  <si>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</si>
  <si>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</si>
  <si>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</si>
  <si>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</si>
  <si>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</si>
  <si>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</si>
  <si>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</si>
  <si>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</si>
  <si>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</si>
  <si>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</si>
  <si>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</si>
  <si>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</si>
  <si>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</si>
  <si>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</si>
  <si>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</si>
  <si>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</si>
  <si>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</si>
  <si>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</si>
  <si>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</si>
  <si>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</si>
  <si>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</si>
  <si>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</si>
  <si>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</si>
  <si>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</si>
  <si>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</si>
  <si>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</si>
  <si>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</si>
  <si>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</si>
  <si>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</si>
  <si>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</si>
  <si>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</si>
  <si>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</si>
  <si>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</si>
  <si>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</si>
  <si>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</si>
  <si>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</si>
  <si>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</si>
  <si>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</si>
  <si>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</si>
  <si>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</si>
  <si>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</si>
  <si>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</si>
  <si>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</si>
  <si>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</si>
  <si>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</si>
  <si>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</si>
  <si>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</si>
  <si>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</si>
  <si>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</si>
  <si>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</si>
  <si>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</si>
  <si>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</si>
  <si>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</si>
  <si>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</si>
  <si>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</si>
  <si>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</si>
  <si>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</si>
  <si>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</si>
  <si>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</si>
  <si>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</si>
  <si>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</si>
  <si>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</si>
  <si>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</si>
  <si>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</si>
  <si>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</si>
  <si>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</si>
  <si>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</si>
  <si>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</si>
  <si>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</si>
  <si>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</si>
  <si>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</si>
  <si>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</si>
  <si>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</si>
  <si>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</si>
  <si>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</si>
  <si>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</si>
  <si>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</si>
  <si>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</si>
  <si>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</si>
  <si>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</si>
  <si>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</si>
  <si>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</si>
  <si>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</si>
  <si>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</si>
  <si>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</si>
  <si>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</si>
  <si>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</si>
  <si>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</si>
  <si>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</si>
  <si>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</si>
  <si>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</si>
  <si>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</si>
  <si>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</si>
  <si>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</si>
  <si>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</si>
  <si>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</si>
  <si>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</si>
  <si>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</si>
  <si>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</si>
  <si>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</si>
  <si>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</si>
  <si>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</si>
  <si>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</si>
  <si>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</si>
  <si>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</si>
  <si>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</si>
  <si>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</si>
  <si>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</si>
  <si>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</si>
  <si>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</si>
  <si>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</si>
  <si>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</si>
  <si>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</si>
  <si>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</si>
  <si>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</si>
  <si>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</si>
  <si>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</si>
  <si>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</si>
  <si>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</si>
  <si>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</si>
  <si>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</si>
  <si>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</si>
  <si>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</si>
  <si>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</si>
  <si>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</si>
  <si>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</si>
  <si>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</si>
  <si>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</si>
  <si>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</si>
  <si>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</si>
  <si>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</si>
  <si>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</si>
  <si>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</si>
  <si>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</si>
  <si>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</si>
  <si>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</si>
  <si>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</si>
  <si>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</si>
  <si>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</si>
  <si>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</si>
  <si>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</si>
  <si>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</si>
  <si>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</si>
  <si>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</si>
  <si>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</si>
  <si>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</si>
  <si>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</si>
  <si>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</si>
  <si>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</si>
  <si>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</si>
  <si>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</si>
  <si>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</si>
  <si>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</si>
  <si>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</si>
  <si>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</si>
  <si>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</si>
  <si>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</si>
  <si>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</si>
  <si>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</si>
  <si>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</si>
  <si>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</si>
  <si>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</si>
  <si>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</si>
  <si>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</si>
  <si>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</si>
  <si>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</si>
  <si>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</si>
  <si>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</si>
  <si>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</si>
  <si>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</si>
  <si>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</si>
  <si>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</si>
  <si>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</si>
  <si>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</si>
  <si>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</si>
  <si>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</si>
  <si>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</si>
  <si>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</si>
  <si>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</si>
  <si>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</si>
  <si>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</si>
  <si>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</si>
  <si>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</si>
  <si>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</si>
  <si>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</si>
  <si>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</si>
  <si>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</si>
  <si>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</si>
  <si>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</si>
  <si>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</si>
  <si>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</si>
  <si>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</si>
  <si>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</si>
  <si>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</si>
  <si>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</si>
  <si>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</si>
  <si>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</si>
  <si>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</si>
  <si>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</si>
  <si>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</si>
  <si>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</si>
  <si>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</si>
  <si>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</si>
  <si>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</si>
  <si>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</si>
  <si>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</si>
  <si>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</si>
  <si>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</si>
  <si>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</si>
  <si>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</si>
  <si>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</si>
  <si>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</si>
  <si>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</si>
  <si>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</si>
  <si>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</si>
  <si>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</si>
  <si>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</si>
  <si>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</si>
  <si>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</si>
  <si>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</si>
  <si>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</si>
  <si>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</si>
  <si>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</si>
  <si>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</si>
  <si>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</si>
  <si>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</si>
  <si>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</si>
  <si>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</si>
  <si>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</si>
  <si>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</si>
  <si>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</si>
  <si>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</si>
  <si>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</si>
  <si>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</si>
  <si>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</si>
  <si>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</si>
  <si>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</si>
  <si>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</si>
  <si>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</si>
  <si>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</si>
  <si>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</si>
  <si>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</si>
  <si>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</si>
  <si>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</si>
  <si>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</si>
  <si>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</si>
  <si>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</si>
  <si>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</si>
  <si>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</si>
  <si>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</si>
  <si>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</si>
  <si>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</si>
  <si>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</si>
  <si>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</si>
  <si>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</si>
  <si>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</si>
  <si>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</si>
  <si>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</si>
  <si>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</si>
  <si>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</si>
  <si>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</si>
  <si>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</si>
  <si>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</si>
  <si>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</si>
  <si>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</si>
  <si>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</si>
  <si>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</si>
  <si>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</si>
  <si>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</si>
  <si>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</si>
  <si>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</si>
  <si>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</si>
  <si>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</si>
  <si>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</si>
  <si>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</si>
  <si>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</si>
  <si>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</si>
  <si>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</si>
  <si>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</si>
  <si>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</si>
  <si>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</si>
  <si>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</si>
  <si>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</si>
  <si>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</si>
  <si>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</si>
  <si>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</si>
  <si>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</si>
  <si>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</si>
  <si>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</si>
  <si>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</si>
  <si>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</si>
  <si>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</si>
  <si>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</si>
  <si>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</si>
  <si>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</si>
  <si>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</si>
  <si>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</si>
  <si>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</si>
  <si>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</si>
  <si>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</si>
  <si>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</si>
  <si>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</si>
  <si>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</si>
  <si>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</si>
  <si>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</si>
  <si>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</si>
  <si>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</si>
  <si>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</si>
  <si>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</si>
  <si>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</si>
  <si>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</si>
  <si>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</si>
  <si>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</si>
  <si>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</si>
  <si>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</si>
  <si>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</si>
  <si>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</si>
  <si>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</si>
  <si>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</si>
  <si>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</si>
  <si>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</si>
  <si>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</si>
  <si>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</si>
  <si>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</si>
  <si>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</si>
  <si>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</si>
  <si>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</si>
  <si>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</si>
  <si>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</si>
  <si>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</si>
  <si>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</si>
  <si>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</si>
  <si>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</si>
  <si>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</si>
  <si>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</si>
  <si>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</si>
  <si>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</si>
  <si>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</si>
  <si>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</si>
  <si>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</si>
  <si>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</si>
  <si>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</si>
  <si>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</si>
  <si>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</si>
  <si>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</si>
  <si>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</si>
  <si>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</si>
  <si>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</si>
  <si>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</si>
  <si>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</si>
  <si>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</si>
  <si>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</si>
  <si>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</si>
  <si>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</si>
  <si>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</si>
  <si>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</si>
  <si>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</si>
  <si>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</si>
  <si>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</si>
  <si>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</si>
  <si>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</si>
  <si>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</si>
  <si>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</si>
  <si>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</si>
  <si>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</si>
  <si>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</si>
  <si>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</si>
  <si>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</si>
  <si>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</si>
  <si>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</si>
  <si>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</si>
  <si>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</si>
  <si>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</si>
  <si>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</si>
  <si>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</si>
  <si>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</si>
  <si>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</si>
  <si>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</si>
  <si>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</si>
  <si>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</si>
  <si>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</si>
  <si>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</si>
  <si>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</si>
  <si>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</si>
  <si>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</si>
  <si>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</si>
  <si>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</si>
  <si>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</si>
  <si>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</si>
  <si>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</si>
  <si>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</si>
  <si>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</si>
  <si>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</si>
  <si>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</si>
  <si>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</si>
  <si>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</si>
  <si>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</si>
  <si>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</si>
  <si>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</si>
  <si>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</si>
  <si>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</si>
  <si>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</si>
  <si>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</si>
  <si>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</si>
  <si>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</si>
  <si>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</si>
  <si>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</si>
  <si>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</si>
  <si>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</si>
  <si>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</si>
  <si>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</si>
  <si>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</si>
  <si>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</si>
  <si>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</si>
  <si>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</si>
  <si>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</si>
  <si>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</si>
  <si>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</si>
  <si>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</si>
  <si>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</si>
  <si>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</si>
  <si>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</si>
  <si>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</si>
  <si>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</si>
  <si>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</si>
  <si>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</si>
  <si>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</si>
  <si>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</si>
  <si>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</si>
  <si>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</si>
  <si>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</si>
  <si>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</si>
  <si>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</si>
  <si>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</si>
  <si>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</si>
  <si>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</si>
  <si>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</si>
  <si>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</si>
  <si>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</si>
  <si>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</si>
  <si>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</si>
  <si>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</si>
  <si>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</si>
  <si>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</si>
  <si>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</si>
  <si>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</si>
  <si>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</si>
  <si>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</si>
  <si>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</si>
  <si>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</si>
  <si>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</si>
  <si>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</si>
  <si>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</si>
  <si>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</si>
  <si>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</si>
  <si>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</si>
  <si>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</si>
  <si>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</si>
  <si>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</si>
  <si>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</si>
  <si>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</si>
  <si>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</si>
  <si>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</si>
  <si>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</si>
  <si>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</si>
  <si>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</si>
  <si>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</si>
  <si>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</si>
  <si>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</si>
  <si>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</si>
  <si>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</si>
  <si>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</si>
  <si>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</si>
  <si>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</si>
  <si>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</si>
  <si>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</si>
  <si>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</si>
  <si>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</si>
  <si>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</si>
  <si>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</si>
  <si>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</si>
  <si>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</si>
  <si>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</si>
  <si>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</si>
  <si>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</si>
  <si>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</si>
  <si>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</si>
  <si>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</si>
  <si>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</si>
  <si>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</si>
  <si>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</si>
  <si>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</si>
  <si>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</si>
  <si>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</si>
  <si>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</si>
  <si>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</si>
  <si>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</si>
  <si>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</si>
  <si>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</si>
  <si>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</si>
  <si>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</si>
  <si>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</si>
  <si>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</si>
  <si>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</si>
  <si>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</si>
  <si>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</si>
  <si>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</si>
  <si>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</si>
  <si>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</si>
  <si>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</si>
  <si>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</si>
  <si>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</si>
  <si>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</si>
  <si>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</si>
  <si>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</si>
  <si>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</si>
  <si>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</si>
  <si>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</si>
  <si>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</si>
  <si>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</si>
  <si>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</si>
  <si>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</si>
  <si>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</si>
  <si>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</si>
  <si>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</si>
  <si>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</si>
  <si>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</si>
  <si>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</si>
  <si>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</si>
  <si>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</si>
  <si>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</si>
  <si>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</si>
  <si>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</si>
  <si>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</si>
  <si>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</si>
  <si>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</si>
  <si>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</si>
  <si>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</si>
  <si>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</si>
  <si>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</si>
  <si>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</si>
  <si>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</si>
  <si>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</si>
  <si>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</si>
  <si>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</si>
  <si>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</si>
  <si>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</si>
  <si>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</si>
  <si>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</si>
  <si>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</si>
  <si>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</si>
  <si>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</si>
  <si>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</si>
  <si>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</si>
  <si>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</si>
  <si>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</si>
  <si>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</si>
  <si>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</si>
  <si>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</si>
  <si>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</si>
  <si>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</si>
  <si>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</si>
  <si>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</si>
  <si>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</si>
  <si>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</si>
  <si>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</si>
  <si>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</si>
  <si>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</si>
  <si>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</si>
  <si>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</si>
  <si>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</si>
  <si>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</si>
  <si>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</si>
  <si>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</si>
  <si>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</si>
  <si>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</si>
  <si>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</si>
  <si>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</si>
  <si>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</si>
  <si>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</si>
  <si>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</si>
  <si>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</si>
  <si>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</si>
  <si>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</si>
  <si>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</si>
  <si>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</si>
  <si>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</si>
  <si>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</si>
  <si>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</si>
  <si>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</si>
  <si>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</si>
  <si>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</si>
  <si>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</si>
  <si>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</si>
  <si>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</si>
  <si>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</si>
  <si>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</si>
  <si>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</si>
  <si>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</si>
  <si>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</si>
  <si>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</si>
  <si>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</si>
  <si>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</si>
  <si>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</si>
  <si>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</si>
  <si>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</si>
  <si>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</si>
  <si>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</si>
  <si>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</si>
  <si>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</si>
  <si>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</si>
  <si>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</si>
  <si>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</si>
  <si>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</si>
  <si>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</si>
  <si>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</si>
  <si>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</si>
  <si>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</si>
  <si>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</si>
  <si>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</si>
  <si>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</si>
  <si>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</si>
  <si>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</si>
  <si>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</si>
  <si>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</si>
  <si>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</si>
  <si>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</si>
  <si>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</si>
  <si>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</si>
  <si>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</si>
  <si>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</si>
  <si>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</si>
  <si>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</si>
  <si>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</si>
  <si>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</si>
  <si>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</si>
  <si>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</si>
  <si>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</si>
  <si>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</si>
  <si>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</si>
  <si>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</si>
  <si>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</si>
  <si>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</si>
  <si>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</si>
  <si>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</si>
  <si>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</si>
  <si>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</si>
  <si>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</si>
  <si>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</si>
  <si>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</si>
  <si>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</si>
  <si>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</si>
  <si>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</si>
  <si>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</si>
  <si>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</si>
  <si>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</si>
  <si>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</si>
  <si>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</si>
  <si>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</si>
  <si>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</si>
  <si>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</si>
  <si>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</si>
  <si>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</si>
  <si>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</si>
  <si>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</si>
  <si>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</si>
  <si>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</si>
  <si>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</si>
  <si>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</si>
  <si>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</si>
  <si>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</si>
  <si>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</si>
  <si>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</si>
  <si>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</si>
  <si>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</si>
  <si>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</si>
  <si>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</si>
  <si>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</si>
  <si>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</si>
  <si>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</si>
  <si>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</si>
  <si>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</si>
  <si>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</si>
  <si>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</si>
  <si>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</si>
  <si>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</si>
  <si>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</si>
  <si>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</si>
  <si>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</si>
  <si>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</si>
  <si>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</si>
  <si>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</si>
  <si>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</si>
  <si>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</si>
  <si>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</si>
  <si>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</si>
  <si>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</si>
  <si>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</si>
  <si>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</si>
  <si>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</si>
  <si>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</si>
  <si>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</si>
  <si>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</si>
  <si>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</si>
  <si>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</si>
  <si>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</si>
  <si>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</si>
  <si>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</si>
  <si>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</si>
  <si>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</si>
  <si>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</si>
  <si>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</si>
  <si>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</si>
  <si>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</si>
  <si>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</si>
  <si>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</si>
  <si>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</si>
  <si>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</si>
  <si>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</si>
  <si>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</si>
  <si>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</si>
  <si>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</si>
  <si>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</si>
  <si>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</si>
  <si>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</si>
  <si>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</si>
  <si>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</si>
  <si>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</si>
  <si>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</si>
  <si>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</si>
  <si>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</si>
  <si>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</si>
  <si>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</si>
  <si>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</si>
  <si>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</si>
  <si>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</si>
  <si>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</si>
  <si>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</si>
  <si>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</si>
  <si>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</si>
  <si>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</si>
  <si>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</si>
  <si>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</si>
  <si>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</si>
  <si>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</si>
  <si>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</si>
  <si>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</si>
  <si>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</si>
  <si>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</si>
  <si>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</si>
  <si>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</si>
  <si>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</si>
  <si>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</si>
  <si>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</si>
  <si>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</si>
  <si>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</si>
  <si>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</si>
  <si>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</si>
  <si>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</si>
  <si>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</si>
  <si>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</si>
  <si>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</si>
  <si>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</si>
  <si>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</si>
  <si>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</si>
  <si>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</si>
  <si>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</si>
  <si>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</si>
  <si>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</si>
  <si>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</si>
  <si>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</si>
  <si>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</si>
  <si>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</si>
  <si>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</si>
  <si>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</si>
  <si>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</si>
  <si>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</si>
  <si>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</si>
  <si>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</si>
  <si>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</si>
  <si>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</si>
  <si>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</si>
  <si>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</si>
  <si>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</si>
  <si>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</si>
  <si>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</si>
  <si>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</si>
  <si>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</si>
  <si>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</si>
  <si>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</si>
  <si>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</si>
  <si>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</si>
  <si>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</si>
  <si>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</si>
  <si>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</si>
  <si>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</si>
  <si>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</si>
  <si>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</si>
  <si>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</si>
  <si>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</si>
  <si>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</si>
  <si>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</si>
  <si>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</si>
  <si>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</si>
  <si>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</si>
  <si>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</si>
  <si>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</si>
  <si>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</si>
  <si>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</si>
  <si>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</si>
  <si>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</si>
  <si>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</si>
  <si>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</si>
  <si>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</si>
  <si>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</si>
  <si>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</si>
  <si>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</si>
  <si>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</si>
  <si>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</si>
  <si>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</si>
  <si>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</si>
  <si>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</si>
  <si>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</si>
  <si>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</si>
  <si>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</si>
  <si>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</si>
  <si>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</si>
  <si>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</si>
  <si>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</si>
  <si>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</si>
  <si>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</si>
  <si>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</si>
  <si>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</si>
  <si>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</si>
  <si>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</si>
  <si>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</si>
  <si>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</si>
  <si>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</si>
  <si>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</si>
  <si>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</si>
  <si>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</si>
  <si>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</si>
  <si>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</si>
  <si>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</si>
  <si>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</si>
  <si>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</si>
  <si>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</si>
  <si>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</si>
  <si>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</si>
  <si>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</si>
  <si>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</si>
  <si>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</si>
  <si>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</si>
  <si>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</si>
  <si>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</si>
  <si>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</si>
  <si>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</si>
  <si>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</si>
  <si>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</si>
  <si>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</si>
  <si>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</si>
  <si>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</si>
  <si>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</si>
  <si>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</si>
  <si>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</si>
  <si>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</si>
  <si>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</si>
  <si>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</si>
  <si>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</si>
  <si>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</si>
  <si>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</si>
  <si>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</si>
  <si>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</si>
  <si>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</si>
  <si>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</si>
  <si>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</si>
  <si>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</si>
  <si>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</si>
  <si>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</si>
  <si>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</si>
  <si>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</si>
  <si>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</si>
  <si>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</si>
  <si>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</si>
  <si>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</si>
  <si>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</si>
  <si>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</si>
  <si>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</si>
  <si>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</si>
  <si>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</si>
  <si>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</si>
  <si>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</si>
  <si>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</si>
  <si>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</si>
  <si>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</si>
  <si>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</si>
  <si>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</si>
  <si>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</si>
  <si>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</si>
  <si>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</si>
  <si>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</si>
  <si>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</si>
  <si>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</si>
  <si>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</si>
  <si>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</si>
  <si>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</si>
  <si>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</si>
  <si>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</si>
  <si>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</si>
  <si>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</si>
  <si>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</si>
  <si>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</si>
  <si>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</si>
  <si>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</si>
  <si>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</si>
  <si>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</si>
  <si>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</si>
  <si>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</si>
  <si>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</si>
  <si>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</si>
  <si>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</si>
  <si>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</si>
  <si>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</si>
  <si>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</si>
  <si>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</si>
  <si>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</si>
  <si>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</si>
  <si>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</si>
  <si>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</si>
  <si>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</si>
  <si>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</si>
  <si>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</si>
  <si>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</si>
  <si>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</si>
  <si>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</si>
  <si>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</si>
  <si>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</si>
  <si>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</si>
  <si>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</si>
  <si>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</si>
  <si>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</si>
  <si>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</si>
  <si>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</si>
  <si>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</si>
  <si>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</si>
  <si>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</si>
  <si>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</si>
  <si>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</si>
  <si>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</si>
  <si>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</si>
  <si>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</si>
  <si>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</si>
  <si>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</si>
  <si>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</si>
  <si>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</si>
  <si>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</si>
  <si>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</si>
  <si>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</si>
  <si>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</si>
  <si>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</si>
  <si>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</si>
  <si>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</si>
  <si>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</si>
  <si>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</si>
  <si>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</si>
  <si>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</si>
  <si>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</si>
  <si>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</si>
  <si>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</si>
  <si>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</si>
  <si>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</si>
  <si>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</si>
  <si>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</si>
  <si>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</si>
  <si>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</si>
  <si>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</si>
  <si>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</si>
  <si>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</si>
  <si>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</si>
  <si>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</si>
  <si>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</si>
  <si>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</si>
  <si>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</si>
  <si>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</si>
  <si>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</si>
  <si>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</si>
  <si>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</si>
  <si>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</si>
  <si>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</si>
  <si>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</si>
  <si>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</si>
  <si>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</si>
  <si>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</si>
  <si>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</si>
  <si>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</si>
  <si>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</si>
  <si>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</si>
  <si>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</si>
  <si>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</si>
  <si>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</si>
  <si>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</si>
  <si>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</si>
  <si>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</si>
  <si>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</si>
  <si>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</si>
  <si>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</si>
  <si>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</si>
  <si>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</si>
  <si>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</si>
  <si>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</si>
  <si>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</si>
  <si>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</si>
  <si>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</si>
  <si>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</si>
  <si>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</si>
  <si>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</si>
  <si>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</si>
  <si>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</si>
  <si>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</si>
  <si>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</si>
  <si>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</si>
  <si>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</si>
  <si>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</si>
  <si>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</si>
  <si>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</si>
  <si>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</si>
  <si>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</si>
  <si>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</si>
  <si>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</si>
  <si>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</si>
  <si>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</si>
  <si>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</si>
  <si>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</si>
  <si>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</si>
  <si>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</si>
  <si>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</si>
  <si>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</si>
  <si>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</si>
  <si>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</si>
  <si>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</si>
  <si>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</si>
  <si>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</si>
  <si>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</si>
  <si>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</si>
  <si>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</si>
  <si>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</si>
  <si>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</si>
  <si>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</si>
  <si>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</si>
  <si>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</si>
  <si>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</si>
  <si>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</si>
  <si>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</si>
  <si>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</si>
  <si>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</si>
  <si>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</si>
  <si>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</si>
  <si>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</si>
  <si>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</si>
  <si>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</si>
  <si>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</si>
  <si>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</si>
  <si>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</si>
  <si>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</si>
  <si>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</si>
  <si>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</si>
  <si>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</si>
  <si>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</si>
  <si>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</si>
  <si>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</si>
  <si>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</si>
  <si>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</si>
  <si>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</si>
  <si>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</si>
  <si>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</si>
  <si>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</si>
  <si>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</si>
  <si>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</si>
  <si>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</si>
  <si>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</si>
  <si>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</si>
  <si>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</si>
  <si>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</si>
  <si>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</si>
  <si>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</si>
  <si>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</si>
  <si>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</si>
  <si>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</si>
  <si>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</si>
  <si>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</si>
  <si>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</si>
  <si>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</si>
  <si>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</si>
  <si>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</si>
  <si>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</si>
  <si>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</si>
  <si>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</si>
  <si>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</si>
  <si>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</si>
  <si>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</si>
  <si>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</si>
  <si>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</si>
  <si>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</si>
  <si>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</si>
  <si>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</si>
  <si>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</si>
  <si>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</si>
  <si>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</si>
  <si>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</si>
  <si>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</si>
  <si>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</si>
  <si>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</si>
  <si>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</si>
  <si>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</si>
  <si>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</si>
  <si>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</si>
  <si>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</si>
  <si>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</si>
  <si>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</si>
  <si>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</si>
  <si>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</si>
  <si>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</si>
  <si>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</si>
  <si>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</si>
  <si>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</si>
  <si>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</si>
  <si>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</si>
  <si>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</si>
  <si>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</si>
  <si>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</si>
  <si>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</si>
  <si>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</si>
  <si>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</si>
  <si>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</si>
  <si>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</si>
  <si>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</si>
  <si>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</si>
  <si>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</si>
  <si>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</si>
  <si>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</si>
  <si>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</si>
  <si>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</si>
  <si>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</si>
  <si>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</si>
  <si>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</si>
  <si>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</si>
  <si>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</si>
  <si>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</si>
  <si>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</si>
  <si>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</si>
  <si>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</si>
  <si>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</si>
  <si>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</si>
  <si>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</si>
  <si>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</si>
  <si>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</si>
  <si>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</si>
  <si>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</si>
  <si>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</si>
  <si>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</si>
  <si>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</si>
  <si>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</si>
  <si>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</si>
  <si>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</si>
  <si>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</si>
  <si>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</si>
  <si>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</si>
  <si>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</si>
  <si>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</si>
  <si>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</si>
  <si>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</si>
  <si>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</si>
  <si>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</si>
  <si>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</si>
  <si>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</si>
  <si>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</si>
  <si>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</si>
  <si>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</si>
  <si>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</si>
  <si>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</si>
  <si>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</si>
  <si>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</si>
  <si>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</si>
  <si>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</si>
  <si>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</si>
  <si>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</si>
  <si>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</si>
  <si>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</si>
  <si>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</si>
  <si>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</si>
  <si>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</si>
  <si>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</si>
  <si>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</si>
  <si>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</si>
  <si>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</si>
  <si>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</si>
  <si>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</si>
  <si>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</si>
  <si>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</si>
  <si>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</si>
  <si>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</si>
  <si>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</si>
  <si>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</si>
  <si>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</si>
  <si>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</si>
  <si>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</si>
  <si>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</si>
  <si>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</si>
  <si>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</si>
  <si>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</si>
  <si>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</si>
  <si>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</si>
  <si>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</si>
  <si>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</si>
  <si>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</si>
  <si>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</si>
  <si>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</si>
  <si>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</si>
  <si>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</si>
  <si>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</si>
  <si>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</si>
  <si>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</si>
  <si>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</si>
  <si>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</si>
  <si>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</si>
  <si>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</si>
  <si>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</si>
  <si>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</si>
  <si>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</si>
  <si>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</si>
  <si>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</si>
  <si>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</si>
  <si>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</si>
  <si>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</si>
  <si>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</si>
  <si>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</si>
  <si>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</si>
  <si>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</si>
  <si>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</si>
  <si>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</si>
  <si>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</si>
  <si>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</si>
  <si>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</si>
  <si>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</si>
  <si>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</si>
  <si>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</si>
  <si>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</si>
  <si>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</si>
  <si>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</si>
  <si>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</si>
  <si>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</si>
  <si>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</si>
  <si>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</si>
  <si>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</si>
  <si>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</si>
  <si>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</si>
  <si>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</si>
  <si>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</si>
  <si>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</si>
  <si>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</si>
  <si>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</si>
  <si>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</si>
  <si>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</si>
  <si>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</si>
  <si>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</si>
  <si>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</si>
  <si>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</si>
  <si>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</si>
  <si>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</si>
  <si>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</si>
  <si>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</si>
  <si>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</si>
  <si>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</si>
  <si>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</si>
  <si>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</si>
  <si>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</si>
  <si>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</si>
  <si>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</si>
  <si>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</si>
  <si>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</si>
  <si>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</si>
  <si>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</si>
  <si>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</si>
  <si>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</si>
  <si>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</si>
  <si>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</si>
  <si>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</si>
  <si>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</si>
  <si>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</si>
  <si>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</si>
  <si>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</si>
  <si>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</si>
  <si>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</si>
  <si>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</si>
  <si>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</si>
  <si>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</si>
  <si>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</si>
  <si>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</si>
  <si>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</si>
  <si>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</si>
  <si>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</si>
  <si>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</si>
  <si>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</si>
  <si>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</si>
  <si>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</si>
  <si>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</si>
  <si>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</si>
  <si>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</si>
  <si>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</si>
  <si>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</si>
  <si>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</si>
  <si>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</si>
  <si>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</si>
  <si>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</si>
  <si>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</si>
  <si>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</si>
  <si>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</si>
  <si>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</si>
  <si>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</si>
  <si>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</si>
  <si>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</si>
  <si>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</si>
  <si>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</si>
  <si>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</si>
  <si>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</si>
  <si>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</si>
  <si>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</si>
  <si>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</si>
  <si>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</si>
  <si>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</si>
  <si>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</si>
  <si>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</si>
  <si>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</si>
  <si>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</si>
  <si>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</si>
  <si>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</si>
  <si>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</si>
  <si>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</si>
  <si>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</si>
  <si>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</si>
  <si>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</si>
  <si>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</si>
  <si>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</si>
  <si>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</si>
  <si>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</si>
  <si>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</si>
  <si>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</si>
  <si>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</si>
  <si>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</si>
  <si>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</si>
  <si>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</si>
  <si>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</si>
  <si>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</si>
  <si>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</si>
  <si>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</si>
  <si>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</si>
  <si>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</si>
  <si>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</si>
  <si>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</si>
  <si>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</si>
  <si>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</si>
  <si>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</si>
  <si>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</si>
  <si>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</si>
  <si>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</si>
  <si>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</si>
  <si>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</si>
  <si>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</si>
  <si>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</si>
  <si>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</si>
  <si>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</si>
  <si>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</si>
  <si>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</si>
  <si>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</si>
  <si>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</si>
  <si>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</si>
  <si>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</si>
  <si>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</si>
  <si>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</si>
  <si>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</si>
  <si>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</si>
  <si>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</si>
  <si>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</si>
  <si>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</si>
  <si>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</si>
  <si>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</si>
  <si>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</si>
  <si>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</si>
  <si>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</si>
  <si>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</si>
  <si>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</si>
  <si>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</si>
  <si>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</si>
  <si>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</si>
  <si>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</si>
  <si>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</si>
  <si>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</si>
  <si>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</si>
  <si>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</si>
  <si>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</si>
  <si>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</si>
  <si>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</si>
  <si>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</si>
  <si>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</si>
  <si>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</si>
  <si>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</si>
  <si>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</si>
  <si>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</si>
  <si>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</si>
  <si>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</si>
  <si>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</si>
  <si>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</si>
  <si>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</si>
  <si>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</si>
  <si>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</si>
  <si>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</si>
  <si>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</si>
  <si>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</si>
  <si>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</si>
  <si>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</si>
  <si>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</si>
  <si>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</si>
  <si>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</si>
  <si>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</si>
  <si>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</si>
  <si>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</si>
  <si>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</si>
  <si>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</si>
  <si>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</si>
  <si>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</si>
  <si>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</si>
  <si>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</si>
  <si>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</si>
  <si>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</si>
  <si>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</si>
  <si>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</si>
  <si>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</si>
  <si>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</si>
  <si>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</si>
  <si>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</si>
  <si>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</si>
  <si>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</si>
  <si>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</si>
  <si>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</si>
  <si>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</si>
  <si>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</si>
  <si>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</si>
  <si>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</si>
  <si>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</si>
  <si>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</si>
  <si>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</si>
  <si>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</si>
  <si>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</si>
  <si>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</si>
  <si>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</si>
  <si>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</si>
  <si>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</si>
  <si>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</si>
  <si>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</si>
  <si>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</si>
  <si>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</si>
  <si>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</si>
  <si>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</si>
  <si>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</si>
  <si>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</si>
  <si>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</si>
  <si>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</si>
  <si>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</si>
  <si>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</si>
  <si>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</si>
  <si>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</si>
  <si>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</si>
  <si>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</si>
  <si>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</si>
  <si>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</si>
  <si>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</si>
  <si>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</si>
  <si>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</si>
  <si>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</si>
  <si>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</si>
  <si>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</si>
  <si>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</si>
  <si>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</si>
  <si>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</si>
  <si>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</si>
  <si>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</si>
  <si>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</si>
  <si>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</si>
  <si>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</si>
  <si>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</si>
  <si>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</si>
  <si>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</si>
  <si>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</si>
  <si>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</si>
  <si>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</si>
  <si>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</si>
  <si>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</si>
  <si>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</si>
  <si>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</si>
  <si>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</si>
  <si>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</si>
  <si>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</si>
  <si>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</si>
  <si>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</si>
  <si>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</si>
  <si>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</si>
  <si>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</si>
  <si>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</si>
  <si>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</si>
  <si>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</si>
  <si>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</si>
  <si>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</si>
  <si>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</si>
  <si>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</si>
  <si>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</si>
  <si>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</si>
  <si>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</si>
  <si>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</si>
  <si>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</si>
  <si>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</si>
  <si>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</si>
  <si>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</si>
  <si>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</si>
  <si>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</si>
  <si>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</si>
  <si>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</si>
  <si>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</si>
  <si>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</si>
  <si>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</si>
  <si>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</si>
  <si>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</si>
  <si>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</si>
  <si>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</si>
  <si>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</si>
  <si>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</si>
  <si>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</si>
  <si>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</si>
  <si>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</si>
  <si>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</si>
  <si>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</si>
  <si>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</si>
  <si>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</si>
  <si>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</si>
  <si>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</si>
  <si>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</si>
  <si>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</si>
  <si>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</si>
  <si>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</si>
  <si>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</si>
  <si>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</si>
  <si>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</si>
  <si>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</si>
  <si>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</si>
  <si>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</si>
  <si>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</si>
  <si>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</si>
  <si>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</si>
  <si>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</si>
  <si>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</si>
  <si>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</si>
  <si>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</si>
  <si>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</si>
  <si>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</si>
  <si>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</si>
  <si>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</si>
  <si>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</si>
  <si>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</si>
  <si>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</si>
  <si>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</si>
  <si>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</si>
  <si>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</si>
  <si>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</si>
  <si>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</si>
  <si>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</si>
  <si>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</si>
  <si>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</si>
  <si>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</si>
  <si>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</si>
  <si>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</si>
  <si>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</si>
  <si>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</si>
  <si>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</si>
  <si>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</si>
  <si>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</si>
  <si>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</si>
  <si>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</si>
  <si>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</si>
  <si>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</si>
  <si>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</si>
  <si>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</si>
  <si>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</si>
  <si>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</si>
  <si>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</si>
  <si>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</si>
  <si>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</si>
  <si>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</si>
  <si>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</si>
  <si>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</si>
  <si>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</si>
  <si>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</si>
  <si>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</si>
  <si>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</si>
  <si>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</si>
  <si>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</si>
  <si>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</si>
  <si>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</si>
  <si>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</si>
  <si>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</si>
  <si>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</si>
  <si>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</si>
  <si>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</si>
  <si>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</si>
  <si>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</si>
  <si>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</si>
  <si>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</si>
  <si>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</si>
  <si>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</si>
  <si>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</si>
  <si>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</si>
  <si>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</si>
  <si>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</si>
  <si>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</si>
  <si>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</si>
  <si>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</si>
  <si>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</si>
  <si>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</si>
  <si>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</si>
  <si>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</si>
  <si>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</si>
  <si>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</si>
  <si>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</si>
  <si>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</si>
  <si>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</si>
  <si>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</si>
  <si>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</si>
  <si>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</si>
  <si>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</si>
  <si>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</si>
  <si>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</si>
  <si>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</si>
  <si>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</si>
  <si>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</si>
  <si>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</si>
  <si>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</si>
  <si>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</si>
  <si>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</si>
  <si>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</si>
  <si>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</si>
  <si>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</si>
  <si>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</si>
  <si>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</si>
  <si>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</si>
  <si>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</si>
  <si>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</si>
  <si>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</si>
  <si>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</si>
  <si>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</si>
  <si>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</si>
  <si>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</si>
  <si>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</si>
  <si>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</si>
  <si>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</si>
  <si>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</si>
  <si>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</si>
  <si>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</si>
  <si>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</si>
  <si>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</si>
  <si>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</si>
  <si>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</si>
  <si>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</si>
  <si>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</si>
  <si>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</si>
  <si>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</si>
  <si>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</si>
  <si>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</si>
  <si>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</si>
  <si>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</si>
  <si>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</si>
  <si>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</si>
  <si>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</si>
  <si>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</si>
  <si>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</si>
  <si>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</si>
  <si>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</si>
  <si>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</si>
  <si>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</si>
  <si>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</si>
  <si>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</si>
  <si>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</si>
  <si>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</si>
  <si>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</si>
  <si>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</si>
  <si>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</si>
  <si>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</si>
  <si>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</si>
  <si>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</si>
  <si>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</si>
  <si>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</si>
  <si>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</si>
  <si>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</si>
  <si>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</si>
  <si>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</si>
  <si>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</si>
  <si>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</si>
  <si>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</si>
  <si>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</si>
  <si>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</si>
  <si>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</si>
  <si>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</si>
  <si>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</si>
  <si>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</si>
  <si>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</si>
  <si>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</si>
  <si>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</si>
  <si>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</si>
  <si>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</si>
  <si>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</si>
  <si>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</si>
  <si>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</si>
  <si>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</si>
  <si>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</si>
  <si>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</si>
  <si>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</si>
  <si>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</si>
  <si>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</si>
  <si>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</si>
  <si>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</si>
  <si>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</si>
  <si>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</si>
  <si>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</si>
  <si>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</si>
  <si>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</si>
  <si>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</si>
  <si>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</si>
  <si>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</si>
  <si>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</si>
  <si>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</si>
  <si>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</si>
  <si>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</si>
  <si>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</si>
  <si>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</si>
  <si>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</si>
  <si>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</si>
  <si>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</si>
  <si>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</si>
  <si>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</si>
  <si>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</si>
  <si>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</si>
  <si>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</si>
  <si>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</si>
  <si>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</si>
  <si>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</si>
  <si>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</si>
  <si>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</si>
  <si>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</si>
  <si>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</si>
  <si>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</si>
  <si>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</si>
  <si>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</si>
  <si>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</si>
  <si>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</si>
  <si>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</si>
  <si>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</si>
  <si>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</si>
  <si>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</si>
  <si>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</si>
  <si>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</si>
  <si>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</si>
  <si>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</si>
  <si>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</si>
  <si>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</si>
  <si>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</si>
  <si>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</si>
  <si>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</si>
  <si>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</si>
  <si>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</si>
  <si>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</si>
  <si>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</si>
  <si>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</si>
  <si>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</si>
  <si>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</si>
  <si>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</si>
  <si>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</si>
  <si>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</si>
  <si>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</si>
  <si>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</si>
  <si>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</si>
  <si>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</si>
  <si>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</si>
  <si>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</si>
  <si>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</si>
  <si>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</si>
  <si>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</si>
  <si>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</si>
  <si>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</si>
  <si>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</si>
  <si>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</si>
  <si>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</si>
  <si>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</si>
  <si>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</si>
  <si>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</si>
  <si>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</si>
  <si>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</si>
  <si>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</si>
  <si>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</si>
  <si>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</si>
  <si>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</si>
  <si>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</si>
  <si>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</si>
  <si>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</si>
  <si>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</si>
  <si>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</si>
  <si>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</si>
  <si>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</si>
  <si>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</si>
  <si>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</si>
  <si>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</si>
  <si>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</si>
  <si>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</si>
  <si>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</si>
  <si>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</si>
  <si>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</si>
  <si>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</si>
  <si>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</si>
  <si>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</si>
  <si>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</si>
  <si>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</si>
  <si>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</si>
  <si>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</si>
  <si>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</si>
  <si>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</si>
  <si>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</si>
  <si>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</si>
  <si>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</si>
  <si>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</si>
  <si>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</si>
  <si>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</si>
  <si>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</si>
  <si>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</si>
  <si>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</si>
  <si>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</si>
  <si>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</si>
  <si>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</si>
  <si>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</si>
  <si>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</si>
  <si>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</si>
  <si>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</si>
  <si>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</si>
  <si>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</si>
  <si>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</si>
  <si>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</si>
  <si>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</si>
  <si>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</si>
  <si>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</si>
  <si>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</si>
  <si>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</si>
  <si>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</si>
  <si>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</si>
  <si>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</si>
  <si>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</si>
  <si>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</si>
  <si>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</si>
  <si>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</si>
  <si>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</si>
  <si>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</si>
  <si>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</si>
  <si>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</si>
  <si>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</si>
  <si>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</si>
  <si>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</si>
  <si>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</si>
  <si>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</si>
  <si>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</si>
  <si>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</si>
  <si>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</si>
  <si>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</si>
  <si>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</si>
  <si>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</si>
  <si>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</si>
  <si>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</si>
  <si>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</si>
  <si>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</si>
  <si>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</si>
  <si>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</si>
  <si>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</si>
  <si>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</si>
  <si>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</si>
  <si>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</si>
  <si>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</si>
  <si>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</si>
  <si>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</si>
  <si>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</si>
  <si>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</si>
  <si>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</si>
  <si>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</si>
  <si>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</si>
  <si>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</si>
  <si>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</si>
  <si>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</si>
  <si>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</si>
  <si>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</si>
  <si>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</si>
  <si>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</si>
  <si>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</si>
  <si>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</si>
  <si>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</si>
  <si>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</si>
  <si>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</si>
  <si>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</si>
  <si>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</si>
  <si>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</si>
  <si>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</si>
  <si>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</si>
  <si>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</si>
  <si>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</si>
  <si>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</si>
  <si>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</si>
  <si>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</si>
  <si>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</si>
  <si>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</si>
  <si>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</si>
  <si>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</si>
  <si>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</si>
  <si>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</si>
  <si>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</si>
  <si>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</si>
  <si>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</si>
  <si>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</si>
  <si>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</si>
  <si>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</si>
  <si>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</si>
  <si>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</si>
  <si>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</si>
  <si>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</si>
  <si>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</si>
  <si>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</si>
  <si>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</si>
  <si>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</si>
  <si>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</si>
  <si>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</si>
  <si>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</si>
  <si>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</si>
  <si>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</si>
  <si>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</si>
  <si>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</si>
  <si>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</si>
  <si>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</si>
  <si>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</si>
  <si>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</si>
  <si>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</si>
  <si>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</si>
  <si>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</si>
  <si>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</si>
  <si>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</si>
  <si>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</si>
  <si>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</si>
  <si>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</si>
  <si>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</si>
  <si>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</si>
  <si>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</si>
  <si>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</si>
  <si>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</si>
  <si>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</si>
  <si>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</si>
  <si>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</si>
  <si>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</si>
  <si>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</si>
  <si>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</si>
  <si>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</si>
  <si>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</si>
  <si>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</si>
  <si>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</si>
  <si>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</si>
  <si>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</si>
  <si>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</si>
  <si>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</si>
  <si>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</si>
  <si>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</si>
  <si>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</si>
  <si>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</si>
  <si>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</si>
  <si>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</si>
  <si>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</si>
  <si>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</si>
  <si>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</si>
  <si>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</si>
  <si>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</si>
  <si>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</si>
  <si>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</si>
  <si>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</si>
  <si>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</si>
  <si>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</si>
  <si>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</si>
  <si>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</si>
  <si>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</si>
  <si>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</si>
  <si>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</si>
  <si>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</si>
  <si>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</si>
  <si>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</si>
  <si>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</si>
  <si>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</si>
  <si>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</si>
  <si>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</si>
  <si>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</si>
  <si>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</si>
  <si>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</si>
  <si>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</si>
  <si>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</si>
  <si>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</si>
  <si>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</si>
  <si>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</si>
  <si>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</si>
  <si>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</si>
  <si>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</si>
  <si>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</si>
  <si>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</si>
  <si>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</si>
  <si>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</si>
  <si>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</si>
  <si>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</si>
  <si>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</si>
  <si>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</si>
  <si>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</si>
  <si>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</si>
  <si>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</si>
  <si>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</si>
  <si>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</si>
  <si>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</si>
  <si>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</si>
  <si>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</si>
  <si>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</si>
  <si>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</si>
  <si>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</si>
  <si>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</si>
  <si>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</si>
  <si>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</si>
  <si>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</si>
  <si>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</si>
  <si>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</si>
  <si>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</si>
  <si>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</si>
  <si>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</si>
  <si>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</si>
  <si>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</si>
  <si>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</si>
  <si>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</si>
  <si>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</si>
  <si>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</si>
  <si>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</si>
  <si>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</si>
  <si>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</si>
  <si>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</si>
  <si>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</si>
  <si>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</si>
  <si>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</si>
  <si>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</si>
  <si>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</si>
  <si>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</si>
  <si>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</si>
  <si>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</si>
  <si>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</si>
  <si>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</si>
  <si>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</si>
  <si>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</si>
  <si>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</si>
  <si>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</si>
  <si>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</si>
  <si>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</si>
  <si>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</si>
  <si>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</si>
  <si>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</si>
  <si>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</si>
  <si>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</si>
  <si>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</si>
  <si>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</si>
  <si>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</si>
  <si>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</si>
  <si>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</si>
  <si>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</si>
  <si>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</si>
  <si>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</si>
  <si>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</si>
  <si>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</si>
  <si>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</si>
  <si>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</si>
  <si>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</si>
  <si>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</si>
  <si>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</si>
  <si>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</si>
  <si>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</si>
  <si>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</si>
  <si>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</si>
  <si>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</si>
  <si>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</si>
  <si>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</si>
  <si>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</si>
  <si>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</si>
  <si>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</si>
  <si>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</si>
  <si>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</si>
  <si>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</si>
  <si>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</si>
  <si>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</si>
  <si>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</si>
  <si>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</si>
  <si>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</si>
  <si>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</si>
  <si>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</si>
  <si>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</si>
  <si>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</si>
  <si>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</si>
  <si>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</si>
  <si>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</si>
  <si>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</si>
  <si>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</si>
  <si>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</si>
  <si>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</si>
  <si>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</si>
  <si>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</si>
  <si>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</si>
  <si>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</si>
  <si>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</si>
  <si>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</si>
  <si>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</si>
  <si>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</si>
  <si>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</si>
  <si>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</si>
  <si>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</si>
  <si>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</si>
  <si>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</si>
  <si>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</si>
  <si>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</si>
  <si>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</si>
  <si>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</si>
  <si>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</si>
  <si>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</si>
  <si>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</si>
  <si>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</si>
  <si>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</si>
  <si>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</si>
  <si>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</si>
  <si>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</si>
  <si>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</si>
  <si>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</si>
  <si>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</si>
  <si>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</si>
  <si>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</si>
  <si>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</si>
  <si>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</si>
  <si>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</si>
  <si>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</si>
  <si>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</si>
  <si>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</si>
  <si>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</si>
  <si>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</si>
  <si>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</si>
  <si>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</si>
  <si>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</si>
  <si>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</si>
  <si>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</si>
  <si>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</si>
  <si>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</si>
  <si>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</si>
  <si>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</si>
  <si>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</si>
  <si>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</si>
  <si>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</si>
  <si>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</si>
  <si>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</si>
  <si>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</si>
  <si>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</si>
  <si>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</si>
  <si>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</si>
  <si>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</si>
  <si>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</si>
  <si>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</si>
  <si>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</si>
  <si>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</si>
  <si>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</si>
  <si>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</si>
  <si>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</si>
  <si>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</si>
  <si>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</si>
  <si>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</si>
  <si>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</si>
  <si>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</si>
  <si>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</si>
  <si>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</si>
  <si>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</si>
  <si>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</si>
  <si>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</si>
  <si>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</si>
  <si>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</si>
  <si>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</si>
  <si>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</si>
  <si>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</si>
  <si>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</si>
  <si>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</si>
  <si>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</si>
  <si>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</si>
  <si>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</si>
  <si>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</si>
  <si>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</si>
  <si>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</si>
  <si>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</si>
  <si>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</si>
  <si>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</si>
  <si>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</si>
  <si>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</si>
  <si>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</si>
  <si>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</si>
  <si>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</si>
  <si>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</si>
  <si>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</si>
  <si>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</si>
  <si>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</si>
  <si>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</si>
  <si>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</si>
  <si>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</si>
  <si>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</si>
  <si>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</si>
  <si>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</si>
  <si>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</si>
  <si>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</si>
  <si>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</si>
  <si>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</si>
  <si>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</si>
  <si>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</si>
  <si>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</si>
  <si>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</si>
  <si>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</si>
  <si>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</si>
  <si>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</si>
  <si>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</si>
  <si>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</si>
  <si>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</si>
  <si>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</si>
  <si>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</si>
  <si>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</si>
  <si>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</si>
  <si>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</si>
  <si>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</si>
  <si>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</si>
  <si>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</si>
  <si>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</si>
  <si>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</si>
  <si>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</si>
  <si>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</si>
  <si>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</si>
  <si>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</si>
  <si>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</si>
  <si>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</si>
  <si>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</si>
  <si>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</si>
  <si>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</si>
  <si>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</si>
  <si>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</si>
  <si>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</si>
  <si>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</si>
  <si>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</si>
  <si>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</si>
  <si>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</si>
  <si>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</si>
  <si>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</si>
  <si>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</si>
  <si>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</si>
  <si>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</si>
  <si>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</si>
  <si>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</si>
  <si>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</si>
  <si>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</si>
  <si>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</si>
  <si>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</si>
  <si>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</si>
  <si>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</si>
  <si>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</si>
  <si>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</si>
  <si>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</si>
  <si>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</si>
  <si>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</si>
  <si>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</si>
  <si>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</si>
  <si>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</si>
  <si>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</si>
  <si>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</si>
  <si>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</si>
  <si>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</si>
  <si>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</si>
  <si>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</si>
  <si>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</si>
  <si>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</si>
  <si>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</si>
  <si>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</si>
  <si>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</si>
  <si>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</si>
  <si>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</si>
  <si>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</si>
  <si>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</si>
  <si>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</si>
  <si>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</si>
  <si>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</si>
  <si>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</si>
  <si>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</si>
  <si>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</si>
  <si>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</si>
  <si>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</si>
  <si>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</si>
  <si>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</si>
  <si>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</si>
  <si>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</si>
  <si>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</si>
  <si>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</si>
  <si>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</si>
  <si>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</si>
  <si>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</si>
  <si>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</si>
  <si>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</si>
  <si>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</si>
  <si>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</si>
  <si>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</si>
  <si>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</si>
  <si>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</si>
  <si>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</si>
  <si>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</si>
  <si>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</si>
  <si>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</si>
  <si>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</si>
  <si>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</si>
  <si>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</si>
  <si>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</si>
  <si>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</si>
  <si>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</si>
  <si>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</si>
  <si>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</si>
  <si>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</si>
  <si>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</si>
  <si>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</si>
  <si>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</si>
  <si>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</si>
  <si>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</si>
  <si>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</si>
  <si>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</si>
  <si>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</si>
  <si>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</si>
  <si>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</si>
  <si>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</si>
  <si>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</si>
  <si>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</si>
  <si>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</si>
  <si>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</si>
  <si>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</si>
  <si>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</si>
  <si>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</si>
  <si>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</si>
  <si>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</si>
  <si>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</si>
  <si>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</si>
  <si>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</si>
  <si>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</si>
  <si>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</si>
  <si>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</si>
  <si>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</si>
  <si>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</si>
  <si>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</si>
  <si>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</si>
  <si>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</si>
  <si>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</si>
  <si>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</si>
  <si>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</si>
  <si>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</si>
  <si>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</si>
  <si>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</si>
  <si>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</si>
  <si>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</si>
  <si>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</si>
  <si>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</si>
  <si>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</si>
  <si>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</si>
  <si>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</si>
  <si>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</si>
  <si>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</si>
  <si>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</si>
  <si>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</si>
  <si>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</si>
  <si>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</si>
  <si>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</si>
  <si>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</si>
  <si>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</si>
  <si>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</si>
  <si>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</si>
  <si>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</si>
  <si>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</si>
  <si>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</si>
  <si>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</si>
  <si>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</si>
  <si>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</si>
  <si>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</si>
  <si>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</si>
  <si>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</si>
  <si>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</si>
  <si>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</si>
  <si>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</si>
  <si>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</si>
  <si>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</si>
  <si>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</si>
  <si>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</si>
  <si>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</si>
  <si>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</si>
  <si>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</si>
  <si>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</si>
  <si>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</si>
  <si>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</si>
  <si>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</si>
  <si>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</si>
  <si>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</si>
  <si>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</si>
  <si>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</si>
  <si>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</si>
  <si>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</si>
  <si>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</si>
  <si>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</si>
  <si>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</si>
  <si>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</si>
  <si>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</si>
  <si>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</si>
  <si>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</si>
  <si>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</si>
  <si>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</si>
  <si>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</si>
  <si>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</si>
  <si>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</si>
  <si>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</si>
  <si>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</si>
  <si>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</si>
  <si>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</si>
  <si>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</si>
  <si>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</si>
  <si>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</si>
  <si>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</si>
  <si>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</si>
  <si>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</si>
  <si>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</si>
  <si>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</si>
  <si>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</si>
  <si>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</si>
  <si>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</si>
  <si>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</si>
  <si>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</si>
  <si>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</si>
  <si>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</si>
  <si>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</si>
  <si>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</si>
  <si>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</si>
  <si>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</si>
  <si>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</si>
  <si>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</si>
  <si>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</si>
  <si>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</si>
  <si>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</si>
  <si>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</si>
  <si>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</si>
  <si>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</si>
  <si>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</si>
  <si>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</si>
  <si>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</si>
  <si>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</si>
  <si>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</si>
  <si>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</si>
  <si>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</si>
  <si>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</si>
  <si>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</si>
  <si>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</si>
  <si>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</si>
  <si>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</si>
  <si>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</si>
  <si>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</si>
  <si>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</si>
  <si>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</si>
  <si>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</si>
  <si>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</si>
  <si>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</si>
  <si>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</si>
  <si>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</si>
  <si>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</si>
  <si>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</si>
  <si>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</si>
  <si>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</si>
  <si>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</si>
  <si>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</si>
  <si>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</si>
  <si>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</si>
  <si>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</si>
  <si>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</si>
  <si>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</si>
  <si>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</si>
  <si>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</si>
  <si>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</si>
  <si>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</si>
  <si>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</si>
  <si>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</si>
  <si>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</si>
  <si>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</si>
  <si>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</si>
  <si>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</si>
  <si>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</si>
  <si>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</si>
  <si>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</si>
  <si>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</si>
  <si>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</si>
  <si>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</si>
  <si>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</si>
  <si>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</si>
  <si>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</si>
  <si>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</si>
  <si>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</si>
  <si>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</si>
  <si>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</si>
  <si>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</si>
  <si>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</si>
  <si>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</si>
  <si>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</si>
  <si>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</si>
  <si>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</si>
  <si>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</si>
  <si>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</si>
  <si>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</si>
  <si>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</si>
  <si>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</si>
  <si>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</si>
  <si>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</si>
  <si>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</si>
  <si>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</si>
  <si>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</si>
  <si>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</si>
  <si>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</si>
  <si>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</si>
  <si>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</si>
  <si>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</si>
  <si>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</si>
  <si>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</si>
  <si>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</si>
  <si>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</si>
  <si>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</si>
  <si>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</si>
  <si>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</si>
  <si>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</si>
  <si>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</si>
  <si>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</si>
  <si>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</si>
  <si>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</si>
  <si>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</si>
  <si>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</si>
  <si>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</si>
  <si>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</si>
  <si>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</si>
  <si>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</si>
  <si>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</si>
  <si>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</si>
  <si>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</si>
  <si>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</si>
  <si>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</si>
  <si>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</si>
  <si>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</si>
  <si>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</si>
  <si>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</si>
  <si>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</si>
  <si>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</si>
  <si>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</si>
  <si>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</si>
  <si>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</si>
  <si>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</si>
  <si>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</si>
  <si>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</si>
  <si>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</si>
  <si>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</si>
  <si>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</si>
  <si>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</si>
  <si>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</si>
  <si>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</si>
  <si>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</si>
  <si>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</si>
  <si>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</si>
  <si>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</si>
  <si>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</si>
  <si>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</si>
  <si>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</si>
  <si>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</si>
  <si>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</si>
  <si>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</si>
  <si>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</si>
  <si>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</si>
  <si>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</si>
  <si>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</si>
  <si>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</si>
  <si>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</si>
  <si>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</si>
  <si>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</si>
  <si>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</si>
  <si>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</si>
  <si>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</si>
  <si>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</si>
  <si>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</si>
  <si>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</si>
  <si>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</si>
  <si>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</si>
  <si>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</si>
  <si>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</si>
  <si>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</si>
  <si>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</si>
  <si>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</si>
  <si>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</si>
  <si>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</si>
  <si>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</si>
  <si>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</si>
  <si>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</si>
  <si>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</si>
  <si>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</si>
  <si>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</si>
  <si>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</si>
  <si>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</si>
  <si>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</si>
  <si>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</si>
  <si>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</si>
  <si>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</si>
  <si>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</si>
  <si>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</si>
  <si>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</si>
  <si>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</si>
  <si>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</si>
  <si>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</si>
  <si>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</si>
  <si>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</si>
  <si>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</si>
  <si>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</si>
  <si>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</si>
  <si>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</si>
  <si>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</si>
  <si>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</si>
  <si>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</si>
  <si>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</si>
  <si>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</si>
  <si>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</si>
  <si>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</si>
  <si>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</si>
  <si>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</si>
  <si>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</si>
  <si>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</si>
  <si>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</si>
  <si>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</si>
  <si>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</si>
  <si>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</si>
  <si>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</si>
  <si>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</si>
  <si>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</si>
  <si>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</si>
  <si>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</si>
  <si>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</si>
  <si>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</si>
  <si>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</si>
  <si>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</si>
  <si>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</si>
  <si>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</si>
  <si>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</si>
  <si>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</si>
  <si>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</si>
  <si>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</si>
  <si>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</si>
  <si>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</si>
  <si>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</si>
  <si>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</si>
  <si>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</si>
  <si>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</si>
  <si>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</si>
  <si>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</si>
  <si>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</si>
  <si>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</si>
  <si>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</si>
  <si>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</si>
  <si>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</si>
  <si>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</si>
  <si>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</si>
  <si>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</si>
  <si>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</si>
  <si>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</si>
  <si>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</si>
  <si>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</si>
  <si>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</si>
  <si>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</si>
  <si>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</si>
  <si>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</si>
  <si>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</si>
  <si>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</si>
  <si>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</si>
  <si>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</si>
  <si>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</si>
  <si>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</si>
  <si>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</si>
  <si>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</si>
  <si>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</si>
  <si>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</si>
  <si>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</si>
  <si>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</si>
  <si>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</si>
  <si>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</si>
  <si>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</si>
  <si>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</si>
  <si>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</si>
  <si>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</si>
  <si>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</si>
  <si>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</si>
  <si>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</si>
  <si>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</si>
  <si>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</si>
  <si>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</si>
  <si>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</si>
  <si>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</si>
  <si>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</si>
  <si>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</si>
  <si>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</si>
  <si>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</si>
  <si>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</si>
  <si>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</si>
  <si>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</si>
  <si>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</si>
  <si>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</si>
  <si>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</si>
  <si>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</si>
  <si>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</si>
  <si>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</si>
  <si>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</si>
  <si>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</si>
  <si>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</si>
  <si>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</si>
  <si>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</si>
  <si>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</si>
  <si>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</si>
  <si>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</si>
  <si>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</si>
  <si>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</si>
  <si>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</si>
  <si>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</si>
  <si>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</si>
  <si>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</si>
  <si>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</si>
  <si>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</si>
  <si>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</si>
  <si>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</si>
  <si>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</si>
  <si>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</si>
  <si>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</si>
  <si>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</si>
  <si>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</si>
  <si>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</si>
  <si>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</si>
  <si>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</si>
  <si>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</si>
  <si>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</si>
  <si>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</si>
  <si>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</si>
  <si>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</si>
  <si>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</si>
  <si>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</si>
  <si>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</si>
  <si>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</si>
  <si>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</si>
  <si>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</si>
  <si>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</si>
  <si>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</si>
  <si>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</si>
  <si>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</si>
  <si>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</si>
  <si>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</si>
  <si>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</si>
  <si>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</si>
  <si>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</si>
  <si>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</si>
  <si>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</si>
  <si>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</si>
  <si>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</si>
  <si>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</si>
  <si>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</si>
  <si>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</si>
  <si>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</si>
  <si>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</si>
  <si>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</si>
  <si>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</si>
  <si>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</si>
  <si>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</si>
  <si>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</si>
  <si>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</si>
  <si>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</si>
  <si>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</si>
  <si>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</si>
  <si>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</si>
  <si>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</si>
  <si>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</si>
  <si>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</si>
  <si>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</si>
  <si>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</si>
  <si>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</si>
  <si>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</si>
  <si>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</si>
  <si>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</si>
  <si>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</si>
  <si>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</si>
  <si>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</si>
  <si>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</si>
  <si>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</si>
  <si>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</si>
  <si>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</si>
  <si>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</si>
  <si>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</si>
  <si>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</si>
  <si>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</si>
  <si>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</si>
  <si>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</si>
  <si>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</si>
  <si>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</si>
  <si>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</si>
  <si>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</si>
  <si>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</si>
  <si>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</si>
  <si>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</si>
  <si>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</si>
  <si>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</si>
  <si>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</si>
  <si>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</si>
  <si>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</si>
  <si>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</si>
  <si>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</si>
  <si>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</si>
  <si>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</si>
  <si>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</si>
  <si>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</si>
  <si>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</si>
  <si>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</si>
  <si>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</si>
  <si>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</si>
  <si>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</si>
  <si>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</si>
  <si>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</si>
  <si>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</si>
  <si>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</si>
  <si>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</si>
  <si>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</si>
  <si>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</si>
  <si>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</si>
  <si>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</si>
  <si>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</si>
  <si>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</si>
  <si>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</si>
  <si>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</si>
  <si>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</si>
  <si>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</si>
  <si>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</si>
  <si>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</si>
  <si>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</si>
  <si>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</si>
  <si>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</si>
  <si>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</si>
  <si>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</si>
  <si>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</si>
  <si>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</si>
  <si>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</si>
  <si>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</si>
  <si>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</si>
  <si>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</si>
  <si>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</si>
  <si>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</si>
  <si>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</si>
  <si>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</si>
  <si>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</si>
  <si>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</si>
  <si>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</si>
  <si>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</si>
  <si>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</si>
  <si>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</si>
  <si>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</si>
  <si>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</si>
  <si>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</si>
  <si>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</si>
  <si>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</si>
  <si>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</si>
  <si>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</si>
  <si>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</si>
  <si>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</si>
  <si>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</si>
  <si>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</si>
  <si>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</si>
  <si>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</si>
  <si>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</si>
  <si>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</si>
  <si>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</si>
  <si>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</si>
  <si>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</si>
  <si>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</si>
  <si>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</si>
  <si>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</si>
  <si>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</si>
  <si>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</si>
  <si>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</si>
  <si>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</si>
  <si>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</si>
  <si>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</si>
  <si>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</si>
  <si>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</si>
  <si>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</si>
  <si>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</si>
  <si>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</si>
  <si>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</si>
  <si>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</si>
  <si>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</si>
  <si>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</si>
  <si>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</si>
  <si>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</si>
  <si>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</si>
  <si>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</si>
  <si>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</si>
  <si>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</si>
  <si>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</si>
  <si>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</si>
  <si>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</si>
  <si>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</si>
  <si>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</si>
  <si>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</si>
  <si>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</si>
  <si>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</si>
  <si>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</si>
  <si>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</si>
  <si>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</si>
  <si>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</si>
  <si>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</si>
  <si>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</si>
  <si>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</si>
  <si>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</si>
  <si>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</si>
  <si>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</si>
  <si>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</si>
  <si>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</si>
  <si>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</si>
  <si>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</si>
  <si>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</si>
  <si>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</si>
  <si>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</si>
  <si>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</si>
  <si>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</si>
  <si>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</si>
  <si>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</si>
  <si>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</si>
  <si>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</si>
  <si>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</si>
  <si>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</si>
  <si>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</si>
  <si>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</si>
  <si>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</si>
  <si>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</si>
  <si>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</si>
  <si>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</si>
  <si>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</si>
  <si>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</si>
  <si>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</si>
  <si>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</si>
  <si>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</si>
  <si>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</si>
  <si>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</si>
  <si>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</si>
  <si>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</si>
  <si>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</si>
  <si>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</si>
  <si>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</si>
  <si>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</si>
  <si>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</si>
  <si>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</si>
  <si>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</si>
  <si>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</si>
  <si>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</si>
  <si>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</si>
  <si>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</si>
  <si>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</si>
  <si>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</si>
  <si>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</si>
  <si>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</si>
  <si>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</si>
  <si>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</si>
  <si>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</si>
  <si>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</si>
  <si>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</si>
  <si>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</si>
  <si>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</si>
  <si>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</si>
  <si>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</si>
  <si>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</si>
  <si>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</si>
  <si>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</si>
  <si>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</si>
  <si>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</si>
  <si>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</si>
  <si>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</si>
  <si>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</si>
  <si>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</si>
  <si>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</si>
  <si>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</si>
  <si>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</si>
  <si>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</si>
  <si>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</si>
  <si>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</si>
  <si>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</si>
  <si>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</si>
  <si>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</si>
  <si>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</si>
  <si>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</si>
  <si>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</si>
  <si>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</si>
  <si>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</si>
  <si>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</si>
  <si>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</si>
  <si>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</si>
  <si>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</si>
  <si>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</si>
  <si>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</si>
  <si>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</si>
  <si>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</si>
  <si>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</si>
  <si>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</si>
  <si>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</si>
  <si>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</si>
  <si>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</si>
  <si>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</si>
  <si>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</si>
  <si>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</si>
  <si>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</si>
  <si>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</si>
  <si>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</si>
  <si>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</si>
  <si>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</si>
  <si>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</si>
  <si>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</si>
  <si>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</si>
  <si>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</si>
  <si>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</si>
  <si>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</si>
  <si>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</si>
  <si>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</si>
  <si>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</si>
  <si>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</si>
  <si>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</si>
  <si>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</si>
  <si>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</si>
  <si>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</si>
  <si>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</si>
  <si>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</si>
  <si>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</si>
  <si>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</si>
  <si>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</si>
  <si>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</si>
  <si>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</si>
  <si>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</si>
  <si>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</si>
  <si>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</si>
  <si>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</si>
  <si>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</si>
  <si>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</si>
  <si>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</si>
  <si>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</si>
  <si>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</si>
  <si>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</si>
  <si>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</si>
  <si>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</si>
  <si>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</si>
  <si>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</si>
  <si>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</si>
  <si>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</si>
  <si>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</si>
  <si>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</si>
  <si>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</si>
  <si>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</si>
  <si>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</si>
  <si>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</si>
  <si>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</si>
  <si>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</si>
  <si>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</si>
  <si>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</si>
  <si>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</si>
  <si>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</si>
  <si>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</si>
  <si>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</si>
  <si>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</si>
  <si>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</si>
  <si>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</si>
  <si>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</si>
  <si>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</si>
  <si>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</si>
  <si>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</si>
  <si>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</si>
  <si>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</si>
  <si>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</si>
  <si>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</si>
  <si>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</si>
  <si>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</si>
  <si>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</si>
  <si>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</si>
  <si>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</si>
  <si>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</si>
  <si>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</si>
  <si>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</si>
  <si>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</si>
  <si>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</si>
  <si>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</si>
  <si>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</si>
  <si>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</si>
  <si>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</si>
  <si>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</si>
  <si>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</si>
  <si>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</si>
  <si>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</si>
  <si>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</si>
  <si>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</si>
  <si>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</si>
  <si>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</si>
  <si>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</si>
  <si>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</si>
  <si>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</si>
  <si>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</si>
  <si>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</si>
  <si>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</si>
  <si>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</si>
  <si>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</si>
  <si>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</si>
  <si>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</si>
  <si>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</si>
  <si>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</si>
  <si>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</si>
  <si>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</si>
  <si>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</si>
  <si>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</si>
  <si>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</si>
  <si>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</si>
  <si>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</si>
  <si>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</si>
  <si>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</si>
  <si>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</si>
  <si>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</si>
  <si>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</si>
  <si>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</si>
  <si>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</si>
  <si>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</si>
  <si>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</si>
  <si>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</si>
  <si>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</si>
  <si>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</si>
  <si>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</si>
  <si>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</si>
  <si>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</si>
  <si>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</si>
  <si>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</si>
  <si>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</si>
  <si>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</si>
  <si>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</si>
  <si>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</si>
  <si>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</si>
  <si>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</si>
  <si>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</si>
  <si>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</si>
  <si>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</si>
  <si>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</si>
  <si>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</si>
  <si>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</si>
  <si>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</si>
  <si>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</si>
  <si>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</si>
  <si>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</si>
  <si>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</si>
  <si>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</si>
  <si>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</si>
  <si>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</si>
  <si>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</si>
  <si>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</si>
  <si>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</si>
  <si>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</si>
  <si>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</si>
  <si>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</si>
  <si>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</si>
  <si>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</si>
  <si>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</si>
  <si>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</si>
  <si>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</si>
  <si>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</si>
  <si>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</si>
  <si>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</si>
  <si>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</si>
  <si>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</si>
  <si>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</si>
  <si>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</si>
  <si>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</si>
  <si>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</si>
  <si>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</si>
  <si>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</si>
  <si>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</si>
  <si>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</si>
  <si>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</si>
  <si>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</si>
  <si>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</si>
  <si>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</si>
  <si>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</si>
  <si>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</si>
  <si>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</si>
  <si>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</si>
  <si>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</si>
  <si>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</si>
  <si>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</si>
  <si>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</si>
  <si>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</si>
  <si>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</si>
  <si>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</si>
  <si>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</si>
  <si>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</si>
  <si>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</si>
  <si>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</si>
  <si>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</si>
  <si>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</si>
  <si>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</si>
  <si>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</si>
  <si>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</si>
  <si>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</si>
  <si>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</si>
  <si>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</si>
  <si>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</si>
  <si>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</si>
  <si>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</si>
  <si>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</si>
  <si>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</si>
  <si>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</si>
  <si>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</si>
  <si>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</si>
  <si>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</si>
  <si>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</si>
  <si>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</si>
  <si>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</si>
  <si>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</si>
  <si>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</si>
  <si>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</si>
  <si>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</si>
  <si>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</si>
  <si>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</si>
  <si>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</si>
  <si>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</si>
  <si>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</si>
  <si>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</si>
  <si>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</si>
  <si>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</si>
  <si>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</si>
  <si>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</si>
  <si>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</si>
  <si>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</si>
  <si>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</si>
  <si>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</si>
  <si>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</si>
  <si>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</si>
  <si>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</si>
  <si>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</si>
  <si>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</si>
  <si>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</si>
  <si>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</si>
  <si>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</si>
  <si>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</si>
  <si>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</si>
  <si>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</si>
  <si>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</si>
  <si>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</si>
  <si>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</si>
  <si>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</si>
  <si>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</si>
  <si>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</si>
  <si>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</si>
  <si>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</si>
  <si>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</si>
  <si>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</si>
  <si>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</si>
  <si>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</si>
  <si>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</si>
  <si>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</si>
  <si>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</si>
  <si>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</si>
  <si>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</si>
  <si>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</si>
  <si>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</si>
  <si>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</si>
  <si>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</si>
  <si>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</si>
  <si>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</si>
  <si>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</si>
  <si>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</si>
  <si>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</si>
  <si>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</si>
  <si>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</si>
  <si>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</si>
  <si>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</si>
  <si>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</si>
  <si>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</si>
  <si>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</si>
  <si>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</si>
  <si>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</si>
  <si>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</si>
  <si>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</si>
  <si>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</si>
  <si>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</si>
  <si>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</si>
  <si>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</si>
  <si>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</si>
  <si>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</si>
  <si>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</si>
  <si>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</si>
  <si>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</si>
  <si>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</si>
  <si>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</si>
  <si>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</si>
  <si>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</si>
  <si>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</si>
  <si>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</si>
  <si>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</si>
  <si>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</si>
  <si>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</si>
  <si>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</si>
  <si>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</si>
  <si>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</si>
  <si>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</si>
  <si>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</si>
  <si>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</si>
  <si>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</si>
  <si>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</si>
  <si>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</si>
  <si>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</si>
  <si>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</si>
  <si>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</si>
  <si>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</si>
  <si>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</si>
  <si>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</si>
  <si>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</si>
  <si>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</si>
  <si>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</si>
  <si>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</si>
  <si>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</si>
  <si>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</si>
  <si>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</si>
  <si>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</si>
  <si>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</si>
  <si>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</si>
  <si>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</si>
  <si>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</si>
  <si>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</si>
  <si>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</si>
  <si>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</si>
  <si>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</si>
  <si>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</si>
  <si>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</si>
  <si>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</si>
  <si>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</si>
  <si>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</si>
  <si>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</si>
  <si>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</si>
  <si>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</si>
  <si>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</si>
  <si>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</si>
  <si>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</si>
  <si>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</si>
  <si>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</si>
  <si>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</si>
  <si>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</si>
  <si>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</si>
  <si>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</si>
  <si>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</si>
  <si>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</si>
  <si>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</si>
  <si>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</si>
  <si>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</si>
  <si>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</si>
  <si>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</si>
  <si>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</si>
  <si>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</si>
  <si>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</si>
  <si>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</si>
  <si>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</si>
  <si>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</si>
  <si>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</si>
  <si>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</si>
  <si>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</si>
  <si>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</si>
  <si>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</si>
  <si>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</si>
  <si>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</si>
  <si>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</si>
  <si>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</si>
  <si>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</si>
  <si>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</si>
  <si>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</si>
  <si>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</si>
  <si>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</si>
  <si>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</si>
  <si>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</si>
  <si>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</si>
  <si>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</si>
  <si>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</si>
  <si>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</si>
  <si>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</si>
  <si>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</si>
  <si>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</si>
  <si>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</si>
  <si>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</si>
  <si>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</si>
  <si>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</si>
  <si>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</si>
  <si>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</si>
  <si>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</si>
  <si>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</si>
  <si>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</si>
  <si>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</si>
  <si>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</si>
  <si>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</si>
  <si>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</si>
  <si>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</si>
  <si>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</si>
  <si>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</si>
  <si>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</si>
  <si>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</si>
  <si>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</si>
  <si>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</si>
  <si>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</si>
  <si>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</si>
  <si>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</si>
  <si>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</si>
  <si>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</si>
  <si>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</si>
  <si>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</si>
  <si>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</si>
  <si>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</si>
  <si>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</si>
  <si>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</si>
  <si>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</si>
  <si>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</si>
  <si>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</si>
  <si>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</si>
  <si>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</si>
  <si>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</si>
  <si>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</si>
  <si>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</si>
  <si>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</si>
  <si>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</si>
  <si>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</si>
  <si>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</si>
  <si>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</si>
  <si>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</si>
  <si>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</si>
  <si>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</si>
  <si>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</si>
  <si>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</si>
  <si>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</si>
  <si>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</si>
  <si>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</si>
  <si>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</si>
  <si>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</si>
  <si>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</si>
  <si>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</si>
  <si>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</si>
  <si>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</si>
  <si>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</si>
  <si>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</si>
  <si>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</si>
  <si>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</si>
  <si>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</si>
  <si>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</si>
  <si>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</si>
  <si>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</si>
  <si>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</si>
  <si>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</si>
  <si>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</si>
  <si>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</si>
  <si>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</si>
  <si>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</si>
  <si>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</si>
  <si>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</si>
  <si>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</si>
  <si>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</si>
  <si>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</si>
  <si>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</si>
  <si>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</si>
  <si>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</si>
  <si>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</si>
  <si>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</si>
  <si>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</si>
  <si>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</si>
  <si>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</si>
  <si>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</si>
  <si>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</si>
  <si>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</si>
  <si>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</si>
  <si>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</si>
  <si>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</si>
  <si>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</si>
  <si>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</si>
  <si>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</si>
  <si>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</si>
  <si>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</si>
  <si>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</si>
  <si>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</si>
  <si>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</si>
  <si>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</si>
  <si>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</si>
  <si>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</si>
  <si>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</si>
  <si>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</si>
  <si>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</si>
  <si>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</si>
  <si>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</si>
  <si>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</si>
  <si>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</si>
  <si>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</si>
  <si>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</si>
  <si>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</si>
  <si>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</si>
  <si>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</si>
  <si>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</si>
  <si>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</si>
  <si>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</si>
  <si>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</si>
  <si>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</si>
  <si>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</si>
  <si>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</si>
  <si>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</si>
  <si>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</si>
  <si>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</si>
  <si>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</si>
  <si>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</si>
  <si>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</si>
  <si>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</si>
  <si>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</si>
  <si>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</si>
  <si>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</si>
  <si>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</si>
  <si>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</si>
  <si>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</si>
  <si>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</si>
  <si>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</si>
  <si>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</si>
  <si>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</si>
  <si>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</si>
  <si>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</si>
  <si>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</si>
  <si>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</si>
  <si>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</si>
  <si>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</si>
  <si>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</si>
  <si>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</si>
  <si>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</si>
  <si>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</si>
  <si>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</si>
  <si>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</si>
  <si>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</si>
  <si>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</si>
  <si>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</si>
  <si>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</si>
  <si>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</si>
  <si>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</si>
  <si>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</si>
  <si>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</si>
  <si>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</si>
  <si>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</si>
  <si>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</si>
  <si>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</si>
  <si>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</si>
  <si>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</si>
  <si>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</si>
  <si>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</si>
  <si>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</si>
  <si>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</si>
  <si>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</si>
  <si>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</si>
  <si>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</si>
  <si>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</si>
  <si>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</si>
  <si>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</si>
  <si>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</si>
  <si>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</si>
  <si>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</si>
  <si>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</si>
  <si>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</si>
  <si>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</si>
  <si>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</si>
  <si>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</si>
  <si>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</si>
  <si>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</si>
  <si>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</si>
  <si>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</si>
  <si>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</si>
  <si>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</si>
  <si>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</si>
  <si>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</si>
  <si>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</si>
  <si>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</si>
  <si>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</si>
  <si>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</si>
  <si>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</si>
  <si>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</si>
  <si>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</si>
  <si>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</si>
  <si>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</si>
  <si>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</si>
  <si>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</si>
  <si>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</si>
  <si>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</si>
  <si>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</si>
  <si>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</si>
  <si>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</si>
  <si>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</si>
  <si>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</si>
  <si>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</si>
  <si>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</si>
  <si>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</si>
  <si>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</si>
  <si>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</si>
  <si>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</si>
  <si>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</si>
  <si>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</si>
  <si>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</si>
  <si>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</si>
  <si>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</si>
  <si>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</si>
  <si>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</si>
  <si>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</si>
  <si>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</si>
  <si>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</si>
  <si>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</si>
  <si>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</si>
  <si>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</si>
  <si>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</si>
  <si>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</si>
  <si>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</si>
  <si>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</si>
  <si>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</si>
  <si>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</si>
  <si>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</si>
  <si>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</si>
  <si>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</si>
  <si>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</si>
  <si>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</si>
  <si>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</si>
  <si>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</si>
  <si>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</si>
  <si>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</si>
  <si>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</si>
  <si>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</si>
  <si>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</si>
  <si>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</si>
  <si>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</si>
  <si>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</si>
  <si>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</si>
  <si>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</si>
  <si>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</si>
  <si>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</si>
  <si>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</si>
  <si>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</si>
  <si>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</si>
  <si>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</si>
  <si>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</si>
  <si>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</si>
  <si>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</si>
  <si>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</si>
  <si>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</si>
  <si>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</si>
  <si>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</si>
  <si>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</si>
  <si>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</si>
  <si>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</si>
  <si>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</si>
  <si>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</si>
  <si>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</si>
  <si>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</si>
  <si>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</si>
  <si>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</si>
  <si>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</si>
  <si>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</si>
  <si>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</si>
  <si>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</si>
  <si>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</si>
  <si>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</si>
  <si>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</si>
  <si>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</si>
  <si>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</si>
  <si>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</si>
  <si>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</si>
  <si>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</si>
  <si>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</si>
  <si>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</si>
  <si>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</si>
  <si>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</si>
  <si>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</si>
  <si>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</si>
  <si>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</si>
  <si>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</si>
  <si>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</si>
  <si>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</si>
  <si>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</si>
  <si>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</si>
  <si>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</si>
  <si>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</si>
  <si>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</si>
  <si>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</si>
  <si>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</si>
  <si>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</si>
  <si>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</si>
  <si>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</si>
  <si>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</si>
  <si>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</si>
  <si>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</si>
  <si>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</si>
  <si>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</si>
  <si>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</si>
  <si>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</si>
  <si>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</si>
  <si>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</si>
  <si>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</si>
  <si>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</si>
  <si>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</si>
  <si>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</si>
  <si>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</si>
  <si>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</si>
  <si>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</si>
  <si>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</si>
  <si>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</si>
  <si>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</si>
  <si>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</si>
  <si>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</si>
  <si>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</si>
  <si>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</si>
  <si>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</si>
  <si>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</si>
  <si>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</si>
  <si>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</si>
  <si>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</si>
  <si>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</si>
  <si>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</si>
  <si>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</si>
  <si>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</si>
  <si>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</si>
  <si>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</si>
  <si>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</si>
  <si>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</si>
  <si>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</si>
  <si>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</si>
  <si>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</si>
  <si>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</si>
  <si>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</si>
  <si>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</si>
  <si>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</si>
  <si>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</si>
  <si>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</si>
  <si>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</si>
  <si>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</si>
  <si>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</si>
  <si>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</si>
  <si>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</si>
  <si>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</si>
  <si>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</si>
  <si>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</si>
  <si>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</si>
  <si>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</si>
  <si>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</si>
  <si>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</si>
  <si>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</si>
  <si>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</si>
  <si>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</si>
  <si>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</si>
  <si>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</si>
  <si>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</si>
  <si>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</si>
  <si>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</si>
  <si>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</si>
  <si>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</si>
  <si>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</si>
  <si>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</si>
  <si>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</si>
  <si>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</si>
  <si>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</si>
  <si>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</si>
  <si>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</si>
  <si>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</si>
  <si>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</si>
  <si>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</si>
  <si>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</si>
  <si>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</si>
  <si>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</si>
  <si>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</si>
  <si>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</si>
  <si>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</si>
  <si>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</si>
  <si>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</si>
  <si>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</si>
  <si>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</si>
  <si>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</si>
  <si>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</si>
  <si>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</si>
  <si>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</si>
  <si>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</si>
  <si>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</si>
  <si>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</si>
  <si>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</si>
  <si>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</si>
  <si>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</si>
  <si>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</si>
  <si>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</si>
  <si>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</si>
  <si>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</si>
  <si>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</si>
  <si>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</si>
  <si>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</si>
  <si>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</si>
  <si>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</si>
  <si>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</si>
  <si>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</si>
  <si>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</si>
  <si>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</si>
  <si>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</si>
  <si>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</si>
  <si>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</si>
  <si>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</si>
  <si>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</si>
  <si>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</si>
  <si>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</si>
  <si>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</si>
  <si>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</si>
  <si>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</si>
  <si>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</si>
  <si>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</si>
  <si>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</si>
  <si>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</si>
  <si>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</si>
  <si>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</si>
  <si>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</si>
  <si>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</si>
  <si>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</si>
  <si>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</si>
  <si>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</si>
  <si>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</si>
  <si>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</si>
  <si>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</si>
  <si>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</si>
  <si>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</si>
  <si>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</si>
  <si>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</si>
  <si>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</si>
  <si>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</si>
  <si>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</si>
  <si>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</si>
  <si>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</si>
  <si>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</si>
  <si>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</si>
  <si>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</si>
  <si>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</si>
  <si>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</si>
  <si>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</si>
  <si>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</si>
  <si>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</si>
  <si>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</si>
  <si>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</si>
  <si>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</si>
  <si>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</si>
  <si>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</si>
  <si>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</si>
  <si>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</si>
  <si>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</si>
  <si>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</si>
  <si>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</si>
  <si>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</si>
  <si>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</si>
  <si>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</si>
  <si>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</si>
  <si>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</si>
  <si>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</si>
  <si>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</si>
  <si>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</si>
  <si>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</si>
  <si>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</si>
  <si>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</si>
  <si>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</si>
  <si>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</si>
  <si>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</si>
  <si>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</si>
  <si>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</si>
  <si>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</si>
  <si>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</si>
  <si>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</si>
  <si>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</si>
  <si>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</si>
  <si>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</si>
  <si>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</si>
  <si>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</si>
  <si>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</si>
  <si>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</si>
  <si>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</si>
  <si>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</si>
  <si>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</si>
  <si>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</si>
  <si>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</si>
  <si>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</si>
  <si>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</si>
  <si>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</si>
  <si>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</si>
  <si>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</si>
  <si>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</si>
  <si>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</si>
  <si>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</si>
  <si>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</si>
  <si>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</si>
  <si>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</si>
  <si>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</si>
  <si>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</si>
  <si>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</si>
  <si>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</si>
  <si>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</si>
  <si>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</si>
  <si>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</si>
  <si>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</si>
  <si>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</si>
  <si>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</si>
  <si>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</si>
  <si>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</si>
  <si>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</si>
  <si>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</si>
  <si>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</si>
  <si>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</si>
  <si>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</si>
  <si>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</si>
  <si>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</si>
  <si>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</si>
  <si>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</si>
  <si>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</si>
  <si>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</si>
  <si>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</si>
  <si>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</si>
  <si>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</si>
  <si>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</si>
  <si>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</si>
  <si>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</si>
  <si>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</si>
  <si>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</si>
  <si>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</si>
  <si>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</si>
  <si>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</si>
  <si>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</si>
  <si>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</si>
  <si>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</si>
  <si>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</si>
  <si>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</si>
  <si>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</si>
  <si>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</si>
  <si>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</si>
  <si>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</si>
  <si>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</si>
  <si>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</si>
  <si>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</si>
  <si>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</si>
  <si>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</si>
  <si>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</si>
  <si>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</si>
  <si>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</si>
  <si>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</si>
  <si>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</si>
  <si>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</si>
  <si>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</si>
  <si>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</si>
  <si>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</si>
  <si>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</si>
  <si>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</si>
  <si>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</si>
  <si>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</si>
  <si>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</si>
  <si>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</si>
  <si>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</si>
  <si>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</si>
  <si>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</si>
  <si>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</si>
  <si>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</si>
  <si>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</si>
  <si>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</si>
  <si>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</si>
  <si>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</si>
  <si>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</si>
  <si>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</si>
  <si>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</si>
  <si>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</si>
  <si>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</si>
  <si>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</si>
  <si>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</si>
  <si>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</si>
  <si>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</si>
  <si>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</si>
  <si>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</si>
  <si>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</si>
  <si>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</si>
  <si>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</si>
  <si>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</si>
  <si>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</si>
  <si>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</si>
  <si>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</si>
  <si>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</si>
  <si>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</si>
  <si>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</si>
  <si>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</si>
  <si>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</si>
  <si>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</si>
  <si>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</si>
  <si>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</si>
  <si>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</si>
  <si>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</si>
  <si>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</si>
  <si>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</si>
  <si>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</si>
  <si>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</si>
  <si>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</si>
  <si>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</si>
  <si>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</si>
  <si>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</si>
  <si>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</si>
  <si>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</si>
  <si>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</si>
  <si>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</si>
  <si>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</si>
  <si>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</si>
  <si>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</si>
  <si>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</si>
  <si>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</si>
  <si>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</si>
  <si>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</si>
  <si>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</si>
  <si>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</si>
  <si>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</si>
  <si>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</si>
  <si>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</si>
  <si>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</si>
  <si>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</si>
  <si>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</si>
  <si>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</si>
  <si>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</si>
  <si>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</si>
  <si>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</si>
  <si>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</si>
  <si>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</si>
  <si>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</si>
  <si>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</si>
  <si>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</si>
  <si>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</si>
  <si>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</si>
  <si>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</si>
  <si>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</si>
  <si>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</si>
  <si>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</si>
  <si>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</si>
  <si>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</si>
  <si>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</si>
  <si>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</si>
  <si>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</si>
  <si>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</si>
  <si>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</si>
  <si>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</si>
  <si>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</si>
  <si>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</si>
  <si>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</si>
  <si>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</si>
  <si>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</si>
  <si>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</si>
  <si>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</si>
  <si>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</si>
  <si>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</si>
  <si>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</si>
  <si>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</si>
  <si>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</si>
  <si>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</si>
  <si>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</si>
  <si>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</si>
  <si>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</si>
  <si>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</si>
  <si>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</si>
  <si>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</si>
  <si>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</si>
  <si>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</si>
  <si>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</si>
  <si>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</si>
  <si>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</si>
  <si>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</si>
  <si>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</si>
  <si>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</si>
  <si>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</si>
  <si>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</si>
  <si>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</si>
  <si>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</si>
  <si>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</si>
  <si>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</si>
  <si>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</si>
  <si>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</si>
  <si>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</si>
  <si>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</si>
  <si>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</si>
  <si>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</si>
  <si>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</si>
  <si>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</si>
  <si>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</si>
  <si>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</si>
  <si>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</si>
  <si>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</si>
  <si>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</si>
  <si>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</si>
  <si>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</si>
  <si>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</si>
  <si>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</si>
  <si>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</si>
  <si>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</si>
  <si>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</si>
  <si>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</si>
  <si>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</si>
  <si>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</si>
  <si>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</si>
  <si>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</si>
  <si>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</si>
  <si>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</si>
  <si>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</si>
  <si>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</si>
  <si>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</si>
  <si>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</si>
  <si>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</si>
  <si>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</si>
  <si>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</si>
  <si>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</si>
  <si>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</si>
  <si>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</si>
  <si>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</si>
  <si>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</si>
  <si>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</si>
  <si>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</si>
  <si>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</si>
  <si>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</si>
  <si>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</si>
  <si>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</si>
  <si>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</si>
  <si>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</si>
  <si>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</si>
  <si>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</si>
  <si>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</si>
  <si>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</si>
  <si>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</si>
  <si>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</si>
  <si>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</si>
  <si>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</si>
  <si>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</si>
  <si>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</si>
  <si>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</si>
  <si>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</si>
  <si>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</si>
  <si>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</si>
  <si>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</si>
  <si>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</si>
  <si>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</si>
  <si>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</si>
  <si>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</si>
  <si>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</si>
  <si>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</si>
  <si>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</si>
  <si>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</si>
  <si>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</si>
  <si>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</si>
  <si>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</si>
  <si>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</si>
  <si>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</si>
  <si>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</si>
  <si>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</si>
  <si>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</si>
  <si>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</si>
  <si>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</si>
  <si>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</si>
  <si>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</si>
  <si>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</si>
  <si>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</si>
  <si>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</si>
  <si>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</si>
  <si>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</si>
  <si>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</si>
  <si>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</si>
  <si>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</si>
  <si>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</si>
  <si>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</si>
  <si>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</si>
  <si>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</si>
  <si>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</si>
  <si>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</si>
  <si>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</si>
  <si>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</si>
  <si>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</si>
  <si>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</si>
  <si>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</si>
  <si>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</si>
  <si>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</si>
  <si>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</si>
  <si>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</si>
  <si>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</si>
  <si>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</si>
  <si>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</si>
  <si>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</si>
  <si>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</si>
  <si>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</si>
  <si>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</si>
  <si>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</si>
  <si>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</si>
  <si>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</si>
  <si>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</si>
  <si>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</si>
  <si>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</si>
  <si>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</si>
  <si>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</si>
  <si>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</si>
  <si>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</si>
  <si>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</si>
  <si>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</si>
  <si>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</si>
  <si>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</si>
  <si>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</si>
  <si>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</si>
  <si>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</si>
  <si>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</si>
  <si>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</si>
  <si>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</si>
  <si>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</si>
  <si>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</si>
  <si>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</si>
  <si>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</si>
  <si>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</si>
  <si>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</si>
  <si>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</si>
  <si>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</si>
  <si>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</si>
  <si>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</si>
  <si>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</si>
  <si>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</si>
  <si>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</si>
  <si>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</si>
  <si>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</si>
  <si>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</si>
  <si>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</si>
  <si>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</si>
  <si>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</si>
  <si>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</si>
  <si>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</si>
  <si>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</si>
  <si>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</si>
  <si>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</si>
  <si>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</si>
  <si>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</si>
  <si>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</si>
  <si>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</si>
  <si>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</si>
  <si>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</si>
  <si>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</si>
  <si>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</si>
  <si>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</si>
  <si>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</si>
  <si>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</si>
  <si>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</si>
  <si>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</si>
  <si>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</si>
  <si>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</si>
  <si>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</si>
  <si>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</si>
  <si>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</si>
  <si>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</si>
  <si>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</si>
  <si>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</si>
  <si>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</si>
  <si>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</si>
  <si>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</si>
  <si>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</si>
  <si>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</si>
  <si>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</si>
  <si>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</si>
  <si>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</si>
  <si>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</si>
  <si>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</si>
  <si>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</si>
  <si>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</si>
  <si>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</si>
  <si>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</si>
  <si>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</si>
  <si>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</si>
  <si>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</si>
  <si>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</si>
  <si>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</si>
  <si>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</si>
  <si>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</si>
  <si>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</si>
  <si>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</si>
  <si>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</si>
  <si>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</si>
  <si>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</si>
  <si>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</si>
  <si>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</si>
  <si>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</si>
  <si>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</si>
  <si>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</si>
  <si>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</si>
  <si>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</si>
  <si>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</si>
  <si>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</si>
  <si>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</si>
  <si>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</si>
  <si>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</si>
  <si>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</si>
  <si>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</si>
  <si>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</si>
  <si>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</si>
  <si>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</si>
  <si>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</si>
  <si>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</si>
  <si>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</si>
  <si>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</si>
  <si>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</si>
  <si>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</si>
  <si>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</si>
  <si>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</si>
  <si>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</si>
  <si>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</si>
  <si>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</si>
  <si>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</si>
  <si>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</si>
  <si>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</si>
  <si>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</si>
  <si>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</si>
  <si>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</si>
  <si>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</si>
  <si>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</si>
  <si>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</si>
  <si>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</si>
  <si>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</si>
  <si>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</si>
  <si>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</si>
  <si>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</si>
  <si>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</si>
  <si>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</si>
  <si>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</si>
  <si>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</si>
  <si>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</si>
  <si>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</si>
  <si>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</si>
  <si>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</si>
  <si>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</si>
  <si>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</si>
  <si>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</si>
  <si>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</si>
  <si>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</si>
  <si>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</si>
  <si>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</si>
  <si>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</si>
  <si>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</si>
  <si>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</si>
  <si>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</si>
  <si>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</si>
  <si>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</si>
  <si>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</si>
  <si>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</si>
  <si>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</si>
  <si>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</si>
  <si>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</si>
  <si>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</si>
  <si>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</si>
  <si>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</si>
  <si>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</si>
  <si>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</si>
  <si>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</si>
  <si>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</si>
  <si>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</si>
  <si>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</si>
  <si>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</si>
  <si>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</si>
  <si>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</si>
  <si>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</si>
  <si>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</si>
  <si>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</si>
  <si>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</si>
  <si>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</si>
  <si>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</si>
  <si>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</si>
  <si>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</si>
  <si>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</si>
  <si>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</si>
  <si>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</si>
  <si>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</si>
  <si>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</si>
  <si>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</si>
  <si>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</si>
  <si>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</si>
  <si>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</si>
  <si>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</si>
  <si>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</si>
  <si>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</si>
  <si>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</si>
  <si>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</si>
  <si>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</si>
  <si>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</si>
  <si>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</si>
  <si>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</si>
  <si>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</si>
  <si>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</si>
  <si>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</si>
  <si>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</si>
  <si>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</si>
  <si>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</si>
  <si>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</si>
  <si>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</si>
  <si>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</si>
  <si>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</si>
  <si>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</si>
  <si>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</si>
  <si>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</si>
  <si>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</si>
  <si>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</si>
  <si>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</si>
  <si>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</si>
  <si>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</si>
  <si>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</si>
  <si>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</si>
  <si>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</si>
  <si>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</si>
  <si>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</si>
  <si>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</si>
  <si>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</si>
  <si>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</si>
  <si>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</si>
  <si>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</si>
  <si>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</si>
  <si>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</si>
  <si>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</si>
  <si>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</si>
  <si>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</si>
  <si>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</si>
  <si>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</si>
  <si>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</si>
  <si>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</si>
  <si>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</si>
  <si>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</si>
  <si>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</si>
  <si>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</si>
  <si>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</si>
  <si>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</si>
  <si>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</si>
  <si>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</si>
  <si>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</si>
  <si>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</si>
  <si>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</si>
  <si>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</si>
  <si>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</si>
  <si>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</si>
  <si>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</si>
  <si>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</si>
  <si>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</si>
  <si>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</si>
  <si>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</si>
  <si>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</si>
  <si>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</si>
  <si>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</si>
  <si>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</si>
  <si>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</si>
  <si>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</si>
  <si>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</si>
  <si>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</si>
  <si>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</si>
  <si>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</si>
  <si>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</si>
  <si>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</si>
  <si>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</si>
  <si>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</si>
  <si>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</si>
  <si>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</si>
  <si>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</si>
  <si>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</si>
  <si>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</si>
  <si>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</si>
  <si>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</si>
  <si>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</si>
  <si>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</si>
  <si>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</si>
  <si>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</si>
  <si>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</si>
  <si>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</si>
  <si>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</si>
  <si>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</si>
  <si>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</si>
  <si>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</si>
  <si>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</si>
  <si>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</si>
  <si>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</si>
  <si>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</si>
  <si>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</si>
  <si>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</si>
  <si>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</si>
  <si>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</si>
  <si>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</si>
  <si>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</si>
  <si>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</si>
  <si>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</si>
  <si>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</si>
  <si>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</si>
  <si>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</si>
  <si>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</si>
  <si>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</si>
  <si>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</si>
  <si>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</si>
  <si>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</si>
  <si>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</si>
  <si>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</si>
  <si>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</si>
  <si>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</si>
  <si>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</si>
  <si>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</si>
  <si>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</si>
  <si>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</si>
  <si>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</si>
  <si>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</si>
  <si>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</si>
  <si>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</si>
  <si>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</si>
  <si>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</si>
  <si>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</si>
  <si>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</si>
  <si>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</si>
  <si>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</si>
  <si>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</si>
  <si>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</si>
  <si>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</si>
  <si>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</si>
  <si>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</si>
  <si>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</si>
  <si>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</si>
  <si>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</si>
  <si>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</si>
  <si>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</si>
  <si>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</si>
  <si>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</si>
  <si>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</si>
  <si>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</si>
  <si>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</si>
  <si>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</si>
  <si>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</si>
  <si>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</si>
  <si>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</si>
  <si>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</si>
  <si>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</si>
  <si>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</si>
  <si>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</si>
  <si>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</si>
  <si>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</si>
  <si>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</si>
  <si>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</si>
  <si>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</si>
  <si>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</si>
  <si>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</si>
  <si>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</si>
  <si>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</si>
  <si>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</si>
  <si>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</si>
  <si>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</si>
  <si>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</si>
  <si>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</si>
  <si>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</si>
  <si>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</si>
  <si>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</si>
  <si>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</si>
  <si>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</si>
  <si>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</si>
  <si>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</si>
  <si>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</si>
  <si>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</si>
  <si>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</si>
  <si>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</si>
  <si>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</si>
  <si>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</si>
  <si>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</si>
  <si>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</si>
  <si>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</si>
  <si>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</si>
  <si>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</si>
  <si>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</si>
  <si>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</si>
  <si>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</si>
  <si>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</si>
  <si>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</si>
  <si>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</si>
  <si>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</si>
  <si>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</si>
  <si>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</si>
  <si>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</si>
  <si>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</si>
  <si>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</si>
  <si>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</si>
  <si>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</si>
  <si>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</si>
  <si>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</si>
  <si>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</si>
  <si>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</si>
  <si>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</si>
  <si>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</si>
  <si>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</si>
  <si>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</si>
  <si>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</si>
  <si>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</si>
  <si>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</si>
  <si>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</si>
  <si>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</si>
  <si>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</si>
  <si>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</si>
  <si>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</si>
  <si>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</si>
  <si>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</si>
  <si>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</si>
  <si>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</si>
  <si>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</si>
  <si>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</si>
  <si>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</si>
  <si>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</si>
  <si>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</si>
  <si>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</si>
  <si>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</si>
  <si>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</si>
  <si>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</si>
  <si>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</si>
  <si>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</si>
  <si>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</si>
  <si>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</si>
  <si>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</si>
  <si>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</si>
  <si>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</si>
  <si>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</si>
  <si>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</si>
  <si>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</si>
  <si>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</si>
  <si>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</si>
  <si>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</si>
  <si>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</si>
  <si>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</si>
  <si>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</si>
  <si>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</si>
  <si>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</si>
  <si>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</si>
  <si>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</si>
  <si>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</si>
  <si>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</si>
  <si>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</si>
  <si>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</si>
  <si>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</si>
  <si>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</si>
  <si>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</si>
  <si>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</si>
  <si>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</si>
  <si>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</si>
  <si>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</si>
  <si>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</si>
  <si>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</si>
  <si>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</si>
  <si>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</si>
  <si>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</si>
  <si>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</si>
  <si>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</si>
  <si>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</si>
  <si>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</si>
  <si>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</si>
  <si>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</si>
  <si>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</si>
  <si>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</si>
  <si>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</si>
  <si>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</si>
  <si>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</si>
  <si>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</si>
  <si>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</si>
  <si>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</si>
  <si>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</si>
  <si>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</si>
  <si>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</si>
  <si>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</si>
  <si>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</si>
  <si>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</si>
  <si>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</si>
  <si>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</si>
  <si>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</si>
  <si>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</si>
  <si>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</si>
  <si>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</si>
  <si>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</si>
  <si>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</si>
  <si>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</si>
  <si>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</si>
  <si>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</si>
  <si>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</si>
  <si>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</si>
  <si>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</si>
  <si>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</si>
  <si>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</si>
  <si>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</si>
  <si>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</si>
  <si>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</si>
  <si>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</si>
  <si>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</si>
  <si>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</si>
  <si>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</si>
  <si>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</si>
  <si>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</si>
  <si>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</si>
  <si>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</si>
  <si>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</si>
  <si>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</si>
  <si>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</si>
  <si>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</si>
  <si>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</si>
  <si>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</si>
  <si>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</si>
  <si>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</si>
  <si>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</si>
  <si>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</si>
  <si>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</si>
  <si>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</si>
  <si>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</si>
  <si>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</si>
  <si>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</si>
  <si>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</si>
  <si>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</si>
  <si>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</si>
  <si>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</si>
  <si>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</si>
  <si>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</si>
  <si>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</si>
  <si>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</si>
  <si>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</si>
  <si>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</si>
  <si>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</si>
  <si>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</si>
  <si>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</si>
  <si>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</si>
  <si>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</si>
  <si>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</si>
  <si>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</si>
  <si>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</si>
  <si>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</si>
  <si>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</si>
  <si>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</si>
  <si>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</si>
  <si>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</si>
  <si>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</si>
  <si>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</si>
  <si>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</si>
  <si>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</si>
  <si>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</si>
  <si>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</si>
  <si>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</si>
  <si>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</si>
  <si>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</si>
  <si>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</si>
  <si>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</si>
  <si>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</si>
  <si>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</si>
  <si>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</si>
  <si>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</si>
  <si>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</si>
  <si>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</si>
  <si>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</si>
  <si>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</si>
  <si>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</si>
  <si>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</si>
  <si>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</si>
  <si>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</si>
  <si>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</si>
  <si>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</si>
  <si>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</si>
  <si>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</si>
  <si>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</si>
  <si>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</si>
  <si>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</si>
  <si>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</si>
  <si>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</si>
  <si>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</si>
  <si>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</si>
  <si>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</si>
  <si>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</si>
  <si>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</si>
  <si>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</si>
  <si>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</si>
  <si>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</si>
  <si>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</si>
  <si>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</si>
  <si>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</si>
  <si>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</si>
  <si>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</si>
  <si>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</si>
  <si>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</si>
  <si>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</si>
  <si>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</si>
  <si>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</si>
  <si>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</si>
  <si>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</si>
  <si>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</si>
  <si>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</si>
  <si>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</si>
  <si>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</si>
  <si>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</si>
  <si>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</si>
  <si>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</si>
  <si>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</si>
  <si>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</si>
  <si>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</si>
  <si>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</si>
  <si>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</si>
  <si>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</si>
  <si>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</si>
  <si>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</si>
  <si>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</si>
  <si>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</si>
  <si>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</si>
  <si>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</si>
  <si>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</si>
  <si>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</si>
  <si>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</si>
  <si>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</si>
  <si>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</si>
  <si>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</si>
  <si>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</si>
  <si>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</si>
  <si>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</si>
  <si>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</si>
  <si>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</si>
  <si>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</si>
  <si>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</si>
  <si>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</si>
  <si>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</si>
  <si>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</si>
  <si>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</si>
  <si>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</si>
  <si>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</si>
  <si>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</si>
  <si>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</si>
  <si>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</si>
  <si>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</si>
  <si>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</si>
  <si>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</si>
  <si>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</si>
  <si>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</si>
  <si>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</si>
  <si>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</si>
  <si>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</si>
  <si>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</si>
  <si>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</si>
  <si>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</si>
  <si>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</si>
  <si>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</si>
  <si>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</si>
  <si>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</si>
  <si>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</si>
  <si>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</si>
  <si>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</si>
  <si>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</si>
  <si>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</si>
  <si>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</si>
  <si>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</si>
  <si>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</si>
  <si>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</si>
  <si>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</si>
  <si>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</si>
  <si>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</si>
  <si>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</si>
  <si>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</si>
  <si>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</si>
  <si>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</si>
  <si>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</si>
  <si>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</si>
  <si>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</si>
  <si>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</si>
  <si>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</si>
  <si>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</si>
  <si>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</si>
  <si>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</si>
  <si>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</si>
  <si>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</si>
  <si>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</si>
  <si>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</si>
  <si>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</si>
  <si>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</si>
  <si>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</si>
  <si>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</si>
  <si>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</si>
  <si>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</si>
  <si>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</si>
  <si>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</si>
  <si>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</si>
  <si>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</si>
  <si>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</si>
  <si>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</si>
  <si>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</si>
  <si>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</si>
  <si>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</si>
  <si>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</si>
  <si>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</si>
  <si>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</si>
  <si>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</si>
  <si>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</si>
  <si>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</si>
  <si>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</si>
  <si>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</si>
  <si>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</si>
  <si>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</si>
  <si>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</si>
  <si>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</si>
  <si>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</si>
  <si>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</si>
  <si>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</si>
  <si>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</si>
  <si>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</si>
  <si>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</si>
  <si>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</si>
  <si>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</si>
  <si>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</si>
  <si>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</si>
  <si>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</si>
  <si>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</si>
  <si>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</si>
  <si>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</si>
  <si>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</si>
  <si>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</si>
  <si>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</si>
  <si>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</si>
  <si>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</si>
  <si>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</si>
  <si>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</si>
  <si>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</si>
  <si>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</si>
  <si>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</si>
  <si>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</si>
  <si>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</si>
  <si>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</si>
  <si>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</si>
  <si>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</si>
  <si>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</si>
  <si>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</si>
  <si>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</si>
  <si>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</si>
  <si>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</si>
  <si>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</si>
  <si>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</si>
  <si>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</si>
  <si>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</si>
  <si>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</si>
  <si>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</si>
  <si>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</si>
  <si>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</si>
  <si>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</si>
  <si>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</si>
  <si>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</si>
  <si>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</si>
  <si>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</si>
  <si>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</si>
  <si>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</si>
  <si>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</si>
  <si>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</si>
  <si>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</si>
  <si>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</si>
  <si>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</si>
  <si>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</si>
  <si>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</si>
  <si>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</si>
  <si>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</si>
  <si>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</si>
  <si>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</si>
  <si>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</si>
  <si>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</si>
  <si>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</si>
  <si>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</si>
  <si>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</si>
  <si>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</si>
  <si>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</si>
  <si>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</si>
  <si>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</si>
  <si>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</si>
  <si>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</si>
  <si>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</si>
  <si>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</si>
  <si>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</si>
  <si>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</si>
  <si>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</si>
  <si>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</si>
  <si>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</si>
  <si>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</si>
  <si>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</si>
  <si>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</si>
  <si>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</si>
  <si>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</si>
  <si>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</si>
  <si>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</si>
  <si>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</si>
  <si>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</si>
  <si>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</si>
  <si>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</si>
  <si>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</si>
  <si>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</si>
  <si>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</si>
  <si>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</si>
  <si>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</si>
  <si>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</si>
  <si>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</si>
  <si>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</si>
  <si>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</si>
  <si>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</si>
  <si>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</si>
  <si>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</si>
  <si>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</si>
  <si>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</si>
  <si>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</si>
  <si>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</si>
  <si>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</si>
  <si>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</si>
  <si>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</si>
  <si>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</si>
  <si>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</si>
  <si>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</si>
  <si>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</si>
  <si>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</si>
  <si>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</si>
  <si>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</si>
  <si>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</si>
  <si>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</si>
  <si>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</si>
  <si>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</si>
  <si>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</si>
  <si>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</si>
  <si>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</si>
  <si>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</si>
  <si>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</si>
  <si>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</si>
  <si>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</si>
  <si>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</si>
  <si>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</si>
  <si>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</si>
  <si>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</si>
  <si>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</si>
  <si>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</si>
  <si>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</si>
  <si>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</si>
  <si>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</si>
  <si>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</si>
  <si>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</si>
  <si>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</si>
  <si>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</si>
  <si>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</si>
  <si>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</si>
  <si>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</si>
  <si>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</si>
  <si>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</si>
  <si>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</si>
  <si>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</si>
  <si>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</si>
  <si>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</si>
  <si>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</si>
  <si>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</si>
  <si>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</si>
  <si>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</si>
  <si>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</si>
  <si>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</si>
  <si>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</si>
  <si>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</si>
  <si>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</si>
  <si>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</si>
  <si>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</si>
  <si>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</si>
  <si>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</si>
  <si>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</si>
  <si>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</si>
  <si>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</si>
  <si>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</si>
  <si>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</si>
  <si>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</si>
  <si>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</si>
  <si>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</si>
  <si>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</si>
  <si>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</si>
  <si>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</si>
  <si>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</si>
  <si>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</si>
  <si>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</si>
  <si>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</si>
  <si>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</si>
  <si>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</si>
  <si>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</si>
  <si>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</si>
  <si>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</si>
  <si>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</si>
  <si>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</si>
  <si>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</si>
  <si>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</si>
  <si>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</si>
  <si>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</si>
  <si>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</si>
  <si>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</si>
  <si>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</si>
  <si>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</si>
  <si>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</si>
  <si>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</si>
  <si>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</si>
  <si>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</si>
  <si>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</si>
  <si>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</si>
  <si>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</si>
  <si>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</si>
  <si>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</si>
  <si>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</si>
  <si>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</si>
  <si>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</si>
  <si>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</si>
  <si>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</si>
  <si>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</si>
  <si>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</si>
  <si>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</si>
  <si>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</si>
  <si>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</si>
  <si>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</si>
  <si>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</si>
  <si>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</si>
  <si>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</si>
  <si>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</si>
  <si>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</si>
  <si>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</si>
  <si>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</si>
  <si>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</si>
  <si>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</si>
  <si>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</si>
  <si>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</si>
  <si>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</si>
  <si>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</si>
  <si>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</si>
  <si>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</si>
  <si>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</si>
  <si>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</si>
  <si>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</si>
  <si>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</si>
  <si>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</si>
  <si>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</si>
  <si>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</si>
  <si>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</si>
  <si>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</si>
  <si>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</si>
  <si>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</si>
  <si>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</si>
  <si>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</si>
  <si>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</si>
  <si>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</si>
  <si>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</si>
  <si>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</si>
  <si>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</si>
  <si>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</si>
  <si>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</si>
  <si>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</si>
  <si>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</si>
  <si>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</si>
  <si>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</si>
  <si>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</si>
  <si>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</si>
  <si>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</si>
  <si>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</si>
  <si>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</si>
  <si>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</si>
  <si>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</si>
  <si>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</si>
  <si>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</si>
  <si>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</si>
  <si>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</si>
  <si>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</si>
  <si>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</si>
  <si>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</si>
  <si>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</si>
  <si>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</si>
  <si>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</si>
  <si>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</si>
  <si>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</si>
  <si>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</si>
  <si>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</si>
  <si>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</si>
  <si>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</si>
  <si>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</si>
  <si>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</si>
  <si>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</si>
  <si>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</si>
  <si>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</si>
  <si>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</si>
  <si>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</si>
  <si>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</si>
  <si>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</si>
  <si>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</si>
  <si>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</si>
  <si>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</si>
  <si>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</si>
  <si>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</si>
  <si>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</si>
  <si>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</si>
  <si>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</si>
  <si>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</si>
  <si>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</si>
  <si>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</si>
  <si>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</si>
  <si>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</si>
  <si>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</si>
  <si>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</si>
  <si>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</si>
  <si>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</si>
  <si>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</si>
  <si>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</si>
  <si>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</si>
  <si>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</si>
  <si>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</si>
  <si>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</si>
  <si>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</si>
  <si>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</si>
  <si>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</si>
  <si>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</si>
  <si>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</si>
  <si>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</si>
  <si>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</si>
  <si>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</si>
  <si>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</si>
  <si>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</si>
  <si>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</si>
  <si>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</si>
  <si>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</si>
  <si>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</si>
  <si>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</si>
  <si>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</si>
  <si>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</si>
  <si>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</si>
  <si>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</si>
  <si>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</si>
  <si>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</si>
  <si>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</si>
  <si>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</si>
  <si>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</si>
  <si>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</si>
  <si>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</si>
  <si>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</si>
  <si>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</si>
  <si>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</si>
  <si>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</si>
  <si>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</si>
  <si>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</si>
  <si>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</si>
  <si>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</si>
  <si>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</si>
  <si>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</si>
  <si>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</si>
  <si>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</si>
  <si>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</si>
  <si>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</si>
  <si>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</si>
  <si>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</si>
  <si>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</si>
  <si>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</si>
  <si>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</si>
  <si>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</si>
  <si>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</si>
  <si>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</si>
  <si>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</si>
  <si>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</si>
  <si>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</si>
  <si>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</si>
  <si>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</si>
  <si>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</si>
  <si>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</si>
  <si>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</si>
  <si>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</si>
  <si>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</si>
  <si>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</si>
  <si>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</si>
  <si>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</si>
  <si>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</si>
  <si>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</si>
  <si>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</si>
  <si>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</si>
  <si>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</si>
  <si>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</si>
  <si>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</si>
  <si>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</si>
  <si>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</si>
  <si>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</si>
  <si>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</si>
  <si>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</si>
  <si>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</si>
  <si>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</si>
  <si>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</si>
  <si>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</si>
  <si>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</si>
  <si>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</si>
  <si>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</si>
  <si>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</si>
  <si>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</si>
  <si>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</si>
  <si>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</si>
  <si>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</si>
  <si>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</si>
  <si>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</si>
  <si>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</si>
  <si>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</si>
  <si>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</si>
  <si>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</si>
  <si>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</si>
  <si>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</si>
  <si>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</si>
  <si>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</si>
  <si>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</si>
  <si>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</si>
  <si>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</si>
  <si>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</si>
  <si>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</si>
  <si>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</si>
  <si>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</si>
  <si>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</si>
  <si>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</si>
  <si>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</si>
  <si>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</si>
  <si>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</si>
  <si>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</si>
  <si>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</si>
  <si>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</si>
  <si>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</si>
  <si>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</si>
  <si>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</si>
  <si>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</si>
  <si>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</si>
  <si>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</si>
  <si>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</si>
  <si>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</si>
  <si>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</si>
  <si>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</si>
  <si>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</si>
  <si>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</si>
  <si>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</si>
  <si>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</si>
  <si>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</si>
  <si>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</si>
  <si>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</si>
  <si>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</si>
  <si>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</si>
  <si>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</si>
  <si>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</si>
  <si>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</si>
  <si>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</si>
  <si>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</si>
  <si>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</si>
  <si>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</si>
  <si>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</si>
  <si>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</si>
  <si>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</si>
  <si>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</si>
  <si>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</si>
  <si>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</si>
  <si>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</si>
  <si>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</si>
  <si>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</si>
  <si>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</si>
  <si>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</si>
  <si>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</si>
  <si>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</si>
  <si>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</si>
  <si>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</si>
  <si>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</si>
  <si>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</si>
  <si>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</si>
  <si>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</si>
  <si>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</si>
  <si>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</si>
  <si>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</si>
  <si>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</si>
  <si>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</si>
  <si>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</si>
  <si>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</si>
  <si>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</si>
  <si>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</si>
  <si>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</si>
  <si>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</si>
  <si>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</si>
  <si>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</si>
  <si>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</si>
  <si>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</si>
  <si>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</si>
  <si>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</si>
  <si>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</si>
  <si>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</si>
  <si>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</si>
  <si>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</si>
  <si>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</si>
  <si>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</si>
  <si>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</si>
  <si>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</si>
  <si>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</si>
  <si>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</si>
  <si>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</si>
  <si>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</si>
  <si>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</si>
  <si>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</si>
  <si>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</si>
  <si>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</si>
  <si>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</si>
  <si>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</si>
  <si>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</si>
  <si>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</si>
  <si>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</si>
  <si>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</si>
  <si>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</si>
  <si>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</si>
  <si>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</si>
  <si>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</si>
  <si>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</si>
  <si>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</si>
  <si>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</si>
  <si>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</si>
  <si>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</si>
  <si>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</si>
  <si>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</si>
  <si>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</si>
  <si>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</si>
  <si>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</si>
  <si>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</si>
  <si>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</si>
  <si>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</si>
  <si>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</si>
  <si>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</si>
  <si>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</si>
  <si>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</si>
  <si>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</si>
  <si>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</si>
  <si>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</si>
  <si>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</si>
  <si>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</si>
  <si>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</si>
  <si>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</si>
  <si>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</si>
  <si>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</si>
  <si>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</si>
  <si>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</si>
  <si>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</si>
  <si>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</si>
  <si>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</si>
  <si>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</si>
  <si>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</si>
  <si>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</si>
  <si>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</si>
  <si>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</si>
  <si>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</si>
  <si>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</si>
  <si>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</si>
  <si>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</si>
  <si>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</si>
  <si>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</si>
  <si>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</si>
  <si>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</si>
  <si>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</si>
  <si>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</si>
  <si>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</si>
  <si>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</si>
  <si>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</si>
  <si>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</si>
  <si>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</si>
  <si>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</si>
  <si>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</si>
  <si>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</si>
  <si>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</si>
  <si>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</si>
  <si>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</si>
  <si>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</si>
  <si>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</si>
  <si>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</si>
  <si>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</si>
  <si>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</si>
  <si>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</si>
  <si>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</si>
  <si>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</si>
  <si>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</si>
  <si>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</si>
  <si>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</si>
  <si>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</si>
  <si>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</si>
  <si>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</si>
  <si>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</si>
  <si>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</si>
  <si>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</si>
  <si>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</si>
  <si>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</si>
  <si>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</si>
  <si>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</si>
  <si>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</si>
  <si>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</si>
  <si>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</si>
  <si>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</si>
  <si>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</si>
  <si>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</si>
  <si>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</si>
  <si>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</si>
  <si>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</si>
  <si>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</si>
  <si>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</si>
  <si>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</si>
  <si>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</si>
  <si>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</si>
  <si>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</si>
  <si>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</si>
  <si>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</si>
  <si>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</si>
  <si>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</si>
  <si>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</si>
  <si>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</si>
  <si>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</si>
  <si>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</si>
  <si>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</si>
  <si>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</si>
  <si>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</si>
  <si>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</si>
  <si>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</si>
  <si>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</si>
  <si>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</si>
  <si>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</si>
  <si>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</si>
  <si>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</si>
  <si>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</si>
  <si>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</si>
  <si>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</si>
  <si>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</si>
  <si>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</si>
  <si>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</si>
  <si>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</si>
  <si>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</si>
  <si>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</si>
  <si>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</si>
  <si>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</si>
  <si>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</si>
  <si>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</si>
  <si>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</si>
  <si>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</si>
  <si>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</si>
  <si>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</si>
  <si>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</si>
  <si>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</si>
  <si>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</si>
  <si>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</si>
  <si>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</si>
  <si>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</si>
  <si>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</si>
  <si>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</si>
  <si>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</si>
  <si>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</si>
  <si>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</si>
  <si>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</si>
  <si>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</si>
  <si>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</si>
  <si>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</si>
  <si>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</si>
  <si>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</si>
  <si>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</si>
  <si>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</si>
  <si>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</si>
  <si>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</si>
  <si>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</si>
  <si>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</si>
  <si>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</si>
  <si>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</si>
  <si>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</si>
  <si>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</si>
  <si>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</si>
  <si>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</si>
  <si>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</si>
  <si>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</si>
  <si>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</si>
  <si>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</si>
  <si>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</si>
  <si>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</si>
  <si>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</si>
  <si>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</si>
  <si>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</si>
  <si>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</si>
  <si>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</si>
  <si>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</si>
  <si>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</si>
  <si>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</si>
  <si>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</si>
  <si>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</si>
  <si>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</si>
  <si>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</si>
  <si>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</si>
  <si>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</si>
  <si>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</si>
  <si>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</si>
  <si>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</si>
  <si>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</si>
  <si>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</si>
  <si>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</si>
  <si>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</si>
  <si>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</si>
  <si>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</si>
  <si>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</si>
  <si>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</si>
  <si>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</si>
  <si>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</si>
  <si>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</si>
  <si>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</si>
  <si>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</si>
  <si>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</si>
  <si>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</si>
  <si>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</si>
  <si>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</si>
  <si>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</si>
  <si>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</si>
  <si>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</si>
  <si>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</si>
  <si>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</si>
  <si>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</si>
  <si>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</si>
  <si>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</si>
  <si>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</si>
  <si>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</si>
  <si>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</si>
  <si>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</si>
  <si>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</si>
  <si>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</si>
  <si>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</si>
  <si>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</si>
  <si>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</si>
  <si>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</si>
  <si>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</si>
  <si>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</si>
  <si>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</si>
  <si>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</si>
  <si>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</si>
  <si>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</si>
  <si>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</si>
  <si>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</si>
  <si>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</si>
  <si>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</si>
  <si>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</si>
  <si>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</si>
  <si>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</si>
  <si>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</si>
  <si>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</si>
  <si>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</si>
  <si>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</si>
  <si>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</si>
  <si>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</si>
  <si>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</si>
  <si>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</si>
  <si>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</si>
  <si>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</si>
  <si>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</si>
  <si>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</si>
  <si>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</si>
  <si>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</si>
  <si>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</si>
  <si>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</si>
  <si>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</si>
  <si>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</si>
  <si>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</si>
  <si>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</si>
  <si>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</si>
  <si>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</si>
  <si>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</si>
  <si>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</si>
  <si>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</si>
  <si>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</si>
  <si>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</si>
  <si>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</si>
  <si>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</si>
  <si>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</si>
  <si>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</si>
  <si>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</si>
  <si>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</si>
  <si>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</si>
  <si>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</si>
  <si>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</si>
  <si>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</si>
  <si>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</si>
  <si>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</si>
  <si>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</si>
  <si>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</si>
  <si>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</si>
  <si>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</si>
  <si>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</si>
  <si>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</si>
  <si>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</si>
  <si>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</si>
  <si>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</si>
  <si>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</si>
  <si>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</si>
  <si>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</si>
  <si>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</si>
  <si>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</si>
  <si>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</si>
  <si>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</si>
  <si>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</si>
  <si>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</si>
  <si>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</si>
  <si>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</si>
  <si>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</si>
  <si>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</si>
  <si>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</si>
  <si>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</si>
  <si>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</si>
  <si>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</si>
  <si>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</si>
  <si>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</si>
  <si>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</si>
  <si>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</si>
  <si>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</si>
  <si>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</si>
  <si>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</si>
  <si>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</si>
  <si>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</si>
  <si>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</si>
  <si>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</si>
  <si>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</si>
  <si>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</si>
  <si>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</si>
  <si>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</si>
  <si>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</si>
  <si>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</si>
  <si>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</si>
  <si>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</si>
  <si>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</si>
  <si>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</si>
  <si>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</si>
  <si>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</si>
  <si>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</si>
  <si>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</si>
  <si>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</si>
  <si>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</si>
  <si>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</si>
  <si>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</si>
  <si>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</si>
  <si>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</si>
  <si>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</si>
  <si>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</si>
  <si>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</si>
  <si>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</si>
  <si>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</si>
  <si>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</si>
  <si>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</si>
  <si>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</si>
  <si>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</si>
  <si>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</si>
  <si>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</si>
  <si>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</si>
  <si>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</si>
  <si>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</si>
  <si>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</si>
  <si>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</si>
  <si>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</si>
  <si>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</si>
  <si>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</si>
  <si>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</si>
  <si>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</si>
  <si>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</si>
  <si>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</si>
  <si>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</si>
  <si>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</si>
  <si>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</si>
  <si>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</si>
  <si>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</si>
  <si>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</si>
  <si>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</si>
  <si>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</si>
  <si>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</si>
  <si>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</si>
  <si>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</si>
  <si>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</si>
  <si>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</si>
  <si>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</si>
  <si>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</si>
  <si>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</si>
  <si>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</si>
  <si>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</si>
  <si>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</si>
  <si>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</si>
  <si>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</si>
  <si>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</si>
  <si>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</si>
  <si>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</si>
  <si>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</si>
  <si>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</si>
  <si>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</si>
  <si>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</si>
  <si>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</si>
  <si>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</si>
  <si>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</si>
  <si>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</si>
  <si>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</si>
  <si>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</si>
  <si>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</si>
  <si>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</si>
  <si>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</si>
  <si>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</si>
  <si>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</si>
  <si>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</si>
  <si>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</si>
  <si>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</si>
  <si>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</si>
  <si>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</si>
  <si>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</si>
  <si>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</si>
  <si>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</si>
  <si>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</si>
  <si>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</si>
  <si>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</si>
  <si>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</si>
  <si>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</si>
  <si>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</si>
  <si>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</si>
  <si>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</si>
  <si>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</si>
  <si>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</si>
  <si>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</si>
  <si>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</si>
  <si>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</si>
  <si>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</si>
  <si>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</si>
  <si>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</si>
  <si>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</si>
  <si>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</si>
  <si>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</si>
  <si>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</si>
  <si>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</si>
  <si>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</si>
  <si>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</si>
  <si>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</si>
  <si>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</si>
  <si>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</si>
  <si>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</si>
  <si>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</si>
  <si>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</si>
  <si>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</si>
  <si>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</si>
  <si>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</si>
  <si>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</si>
  <si>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</si>
  <si>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</si>
  <si>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</si>
  <si>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</si>
  <si>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</si>
  <si>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</si>
  <si>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</si>
  <si>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</si>
  <si>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</si>
  <si>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</si>
  <si>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</si>
  <si>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</si>
  <si>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</si>
  <si>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</si>
  <si>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</si>
  <si>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</si>
  <si>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</si>
  <si>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</si>
  <si>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</si>
  <si>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</si>
  <si>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</si>
  <si>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</si>
  <si>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</si>
  <si>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</si>
  <si>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</si>
  <si>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</si>
  <si>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</si>
  <si>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</si>
  <si>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</si>
  <si>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</si>
  <si>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</si>
  <si>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</si>
  <si>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</si>
  <si>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</si>
  <si>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</si>
  <si>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</si>
  <si>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</si>
  <si>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</si>
  <si>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</si>
  <si>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</si>
  <si>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</si>
  <si>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</si>
  <si>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</si>
  <si>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</si>
  <si>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</si>
  <si>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</si>
  <si>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</si>
  <si>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</si>
  <si>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</si>
  <si>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</si>
  <si>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</si>
  <si>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</si>
  <si>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</si>
  <si>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</si>
  <si>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</si>
  <si>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</si>
  <si>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</si>
  <si>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</si>
  <si>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</si>
  <si>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</si>
  <si>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</si>
  <si>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</si>
  <si>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</si>
  <si>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</si>
  <si>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</si>
  <si>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</si>
  <si>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</si>
  <si>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</si>
  <si>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</si>
  <si>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</si>
  <si>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</si>
  <si>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</si>
  <si>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</si>
  <si>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</si>
  <si>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</si>
  <si>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</si>
  <si>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</si>
  <si>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</si>
  <si>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</si>
  <si>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</si>
  <si>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</si>
  <si>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</si>
  <si>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</si>
  <si>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</si>
  <si>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</si>
  <si>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</si>
  <si>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</si>
  <si>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</si>
  <si>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</si>
  <si>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</si>
  <si>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</si>
  <si>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</si>
  <si>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</si>
  <si>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</si>
  <si>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</si>
  <si>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</si>
  <si>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</si>
  <si>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</si>
  <si>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</si>
  <si>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</si>
  <si>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</si>
  <si>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</si>
  <si>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</si>
  <si>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</si>
  <si>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</si>
  <si>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</si>
  <si>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</si>
  <si>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</si>
  <si>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</si>
  <si>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</si>
  <si>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</si>
  <si>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</si>
  <si>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</si>
  <si>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</si>
  <si>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</si>
  <si>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</si>
  <si>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</si>
  <si>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</si>
  <si>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</si>
  <si>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</si>
  <si>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</si>
  <si>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</si>
  <si>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</si>
  <si>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</si>
  <si>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</si>
  <si>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</si>
  <si>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</si>
  <si>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</si>
  <si>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</si>
  <si>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</si>
  <si>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</si>
  <si>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</si>
  <si>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</si>
  <si>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</si>
  <si>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</si>
  <si>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</si>
  <si>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</si>
  <si>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</si>
  <si>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</si>
  <si>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</si>
  <si>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</si>
  <si>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</si>
  <si>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</si>
  <si>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</si>
  <si>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</si>
  <si>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</si>
  <si>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</si>
  <si>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</si>
  <si>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</si>
  <si>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</si>
  <si>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</si>
  <si>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</si>
  <si>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</si>
  <si>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</si>
  <si>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</si>
  <si>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</si>
  <si>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</si>
  <si>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</si>
  <si>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</si>
  <si>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</si>
  <si>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</si>
  <si>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</si>
  <si>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</si>
  <si>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</si>
  <si>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</si>
  <si>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</si>
  <si>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</si>
  <si>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</si>
  <si>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</si>
  <si>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</si>
  <si>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</si>
  <si>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</si>
  <si>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</si>
  <si>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</si>
  <si>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</si>
  <si>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</si>
  <si>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</si>
  <si>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</si>
  <si>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</si>
  <si>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</si>
  <si>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</si>
  <si>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</si>
  <si>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</si>
  <si>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</si>
  <si>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</si>
  <si>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</si>
  <si>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</si>
  <si>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</si>
  <si>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</si>
  <si>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</si>
  <si>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</si>
  <si>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</si>
  <si>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</si>
  <si>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</si>
  <si>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</si>
  <si>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</si>
  <si>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</si>
  <si>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</si>
  <si>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</si>
  <si>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</si>
  <si>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</si>
  <si>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</si>
  <si>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</si>
  <si>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</si>
  <si>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</si>
  <si>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</si>
  <si>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</si>
  <si>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</si>
  <si>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</si>
  <si>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</si>
  <si>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</si>
  <si>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</si>
  <si>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</si>
  <si>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</si>
  <si>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</si>
  <si>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</si>
  <si>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</si>
  <si>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</si>
  <si>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</si>
  <si>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</si>
  <si>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</si>
  <si>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</si>
  <si>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</si>
  <si>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</si>
  <si>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</si>
  <si>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</si>
  <si>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</si>
  <si>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</si>
  <si>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</si>
  <si>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</si>
  <si>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</si>
  <si>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</si>
  <si>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</si>
  <si>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</si>
  <si>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</si>
  <si>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</si>
  <si>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</si>
  <si>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</si>
  <si>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</si>
  <si>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</si>
  <si>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</si>
  <si>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</si>
  <si>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</si>
  <si>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</si>
  <si>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</si>
  <si>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</si>
  <si>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</si>
  <si>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</si>
  <si>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</si>
  <si>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</si>
  <si>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</si>
  <si>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</si>
  <si>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</si>
  <si>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</si>
  <si>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</si>
  <si>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</si>
  <si>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</si>
  <si>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</si>
  <si>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</si>
  <si>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</si>
  <si>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</si>
  <si>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</si>
  <si>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</si>
  <si>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</si>
  <si>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</si>
  <si>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</si>
  <si>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</si>
  <si>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</si>
  <si>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</si>
  <si>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</si>
  <si>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</si>
  <si>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</si>
  <si>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</si>
  <si>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</si>
  <si>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</si>
  <si>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</si>
  <si>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</si>
  <si>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</si>
  <si>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</si>
  <si>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</si>
  <si>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</si>
  <si>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</si>
  <si>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</si>
  <si>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</si>
  <si>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</si>
  <si>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</si>
  <si>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</si>
  <si>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</si>
  <si>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</si>
  <si>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</si>
  <si>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</si>
  <si>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</si>
  <si>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</si>
  <si>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</si>
  <si>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</si>
  <si>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</si>
  <si>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</si>
  <si>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</si>
  <si>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</si>
  <si>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</si>
  <si>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</si>
  <si>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</si>
  <si>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</si>
  <si>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</si>
  <si>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</si>
  <si>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</si>
  <si>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</si>
  <si>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</si>
  <si>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</si>
  <si>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</si>
  <si>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</si>
  <si>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</si>
  <si>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</si>
  <si>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</si>
  <si>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</si>
  <si>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</si>
  <si>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</si>
  <si>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</si>
  <si>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</si>
  <si>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</si>
  <si>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</si>
  <si>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</si>
  <si>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</si>
  <si>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</si>
  <si>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</si>
  <si>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</si>
  <si>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</si>
  <si>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</si>
  <si>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</si>
  <si>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</si>
  <si>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</si>
  <si>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</si>
  <si>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</si>
  <si>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</si>
  <si>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</si>
  <si>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</si>
  <si>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</si>
  <si>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</si>
  <si>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</si>
  <si>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</si>
  <si>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</si>
  <si>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</si>
  <si>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</si>
  <si>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</si>
  <si>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</si>
  <si>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</si>
  <si>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</si>
  <si>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</si>
  <si>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</si>
  <si>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</si>
  <si>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</si>
  <si>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</si>
  <si>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</si>
  <si>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</si>
  <si>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</si>
  <si>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</si>
  <si>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</si>
  <si>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</si>
  <si>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</si>
  <si>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</si>
  <si>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</si>
  <si>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</si>
  <si>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</si>
  <si>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</si>
  <si>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</si>
  <si>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</si>
  <si>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</si>
  <si>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</si>
  <si>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</si>
  <si>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</si>
  <si>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</si>
  <si>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</si>
  <si>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</si>
  <si>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</si>
  <si>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</si>
  <si>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</si>
  <si>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</si>
  <si>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</si>
  <si>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</si>
  <si>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</si>
  <si>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</si>
  <si>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</si>
  <si>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</si>
  <si>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</si>
  <si>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</si>
  <si>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</si>
  <si>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</si>
  <si>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</si>
  <si>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</si>
  <si>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</si>
  <si>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</si>
  <si>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</si>
  <si>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</si>
  <si>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</si>
  <si>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</si>
  <si>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</si>
  <si>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</si>
  <si>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</si>
  <si>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</si>
  <si>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</si>
  <si>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</si>
  <si>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</si>
  <si>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</si>
  <si>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</si>
  <si>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</si>
  <si>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</si>
  <si>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</si>
  <si>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</si>
  <si>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</si>
  <si>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</si>
  <si>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</si>
  <si>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</si>
  <si>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</si>
  <si>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</si>
  <si>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</si>
  <si>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</si>
  <si>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</si>
  <si>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</si>
  <si>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</si>
  <si>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</si>
  <si>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</si>
  <si>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</si>
  <si>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</si>
  <si>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</si>
  <si>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</si>
  <si>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</si>
  <si>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</si>
  <si>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</si>
  <si>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</si>
  <si>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</si>
  <si>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</si>
  <si>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</si>
  <si>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</si>
  <si>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</si>
  <si>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</si>
  <si>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</si>
  <si>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</si>
  <si>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</si>
  <si>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</si>
  <si>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</si>
  <si>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</si>
  <si>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</si>
  <si>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</si>
  <si>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</si>
  <si>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</si>
  <si>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</si>
  <si>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</si>
  <si>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</si>
  <si>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</si>
  <si>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</si>
  <si>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</si>
  <si>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</si>
  <si>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</si>
  <si>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</si>
  <si>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</si>
  <si>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</si>
  <si>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</si>
  <si>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</si>
  <si>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</si>
  <si>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</si>
  <si>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</si>
  <si>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</si>
  <si>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</si>
  <si>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</si>
  <si>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</si>
  <si>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</si>
  <si>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</si>
  <si>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</si>
  <si>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</si>
  <si>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</si>
  <si>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</si>
  <si>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</si>
  <si>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</si>
  <si>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</si>
  <si>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</si>
  <si>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</si>
  <si>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</si>
  <si>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</si>
  <si>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</si>
  <si>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</si>
  <si>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</si>
  <si>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</si>
  <si>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</si>
  <si>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</si>
  <si>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</si>
  <si>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</si>
  <si>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</si>
  <si>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</si>
  <si>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</si>
  <si>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</si>
  <si>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</si>
  <si>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</si>
  <si>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</si>
  <si>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</si>
  <si>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</si>
  <si>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</si>
  <si>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</si>
  <si>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</si>
  <si>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</si>
  <si>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</si>
  <si>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</si>
  <si>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</si>
  <si>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</si>
  <si>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</si>
  <si>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</si>
  <si>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</si>
  <si>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</si>
  <si>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</si>
  <si>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</si>
  <si>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</si>
  <si>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</si>
  <si>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</si>
  <si>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</si>
  <si>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</si>
  <si>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</si>
  <si>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</si>
  <si>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</si>
  <si>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</si>
  <si>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</si>
  <si>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</si>
  <si>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</si>
  <si>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</si>
  <si>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</si>
  <si>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</si>
  <si>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</si>
  <si>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</si>
  <si>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</si>
  <si>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</si>
  <si>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</si>
  <si>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</si>
  <si>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</si>
  <si>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</si>
  <si>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</si>
  <si>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</si>
  <si>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</si>
  <si>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</si>
  <si>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</si>
  <si>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</si>
  <si>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</si>
  <si>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</si>
  <si>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</si>
  <si>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</si>
  <si>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</si>
  <si>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</si>
  <si>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</si>
  <si>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</si>
  <si>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</si>
  <si>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</si>
  <si>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</si>
  <si>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</si>
  <si>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</si>
  <si>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</si>
  <si>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</si>
  <si>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</si>
  <si>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</si>
  <si>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</si>
  <si>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</si>
  <si>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</si>
  <si>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</si>
  <si>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</si>
  <si>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</si>
  <si>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</si>
  <si>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</si>
  <si>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</si>
  <si>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</si>
  <si>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</si>
  <si>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</si>
  <si>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</si>
  <si>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</si>
  <si>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</si>
  <si>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</si>
  <si>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</si>
  <si>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</si>
  <si>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</si>
  <si>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</si>
  <si>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</si>
  <si>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</si>
  <si>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</si>
  <si>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</si>
  <si>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</si>
  <si>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</si>
  <si>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</si>
  <si>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</si>
  <si>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</si>
  <si>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</si>
  <si>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</si>
  <si>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</si>
  <si>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</si>
  <si>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</si>
  <si>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</si>
  <si>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</si>
  <si>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</si>
  <si>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</si>
  <si>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</si>
  <si>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</si>
  <si>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</si>
  <si>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</si>
  <si>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</si>
  <si>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</si>
  <si>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</si>
  <si>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</si>
  <si>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</si>
  <si>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</si>
  <si>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</si>
  <si>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</si>
  <si>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</si>
  <si>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</si>
  <si>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</si>
  <si>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</si>
  <si>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</si>
  <si>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</si>
  <si>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</si>
  <si>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</si>
  <si>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</si>
  <si>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</si>
  <si>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</si>
  <si>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</si>
  <si>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</si>
  <si>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</si>
  <si>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</si>
  <si>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</si>
  <si>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</si>
  <si>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</si>
  <si>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</si>
  <si>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</si>
  <si>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</si>
  <si>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</si>
  <si>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</si>
  <si>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</si>
  <si>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</si>
  <si>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</si>
  <si>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</si>
  <si>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</si>
  <si>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</si>
  <si>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</si>
  <si>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</si>
  <si>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</si>
  <si>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</si>
  <si>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</si>
  <si>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</si>
  <si>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</si>
  <si>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</si>
  <si>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</si>
  <si>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</si>
  <si>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</si>
  <si>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</si>
  <si>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</si>
  <si>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</si>
  <si>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</si>
  <si>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</si>
  <si>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</si>
  <si>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</si>
  <si>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</si>
  <si>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</si>
  <si>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</si>
  <si>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</si>
  <si>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</si>
  <si>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</si>
  <si>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</si>
  <si>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</si>
  <si>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</si>
  <si>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</si>
  <si>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</si>
  <si>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</si>
  <si>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</si>
  <si>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</si>
  <si>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</si>
  <si>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</si>
  <si>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</si>
  <si>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</si>
  <si>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</si>
  <si>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</si>
  <si>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</si>
  <si>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</si>
  <si>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</si>
  <si>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</si>
  <si>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</si>
  <si>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</si>
  <si>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</si>
  <si>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</si>
  <si>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</si>
  <si>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</si>
  <si>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</si>
  <si>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</si>
  <si>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</si>
  <si>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</si>
  <si>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</si>
  <si>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</si>
  <si>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</si>
  <si>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</si>
  <si>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</si>
  <si>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</si>
  <si>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</si>
  <si>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</si>
  <si>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</si>
  <si>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</si>
  <si>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</si>
  <si>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</si>
  <si>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</si>
  <si>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</si>
  <si>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</si>
  <si>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</si>
  <si>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</si>
  <si>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</si>
  <si>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</si>
  <si>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</si>
  <si>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</si>
  <si>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</si>
  <si>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</si>
  <si>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</si>
  <si>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</si>
  <si>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</si>
  <si>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</si>
  <si>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</si>
  <si>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</si>
  <si>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</si>
  <si>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</si>
  <si>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</si>
  <si>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</si>
  <si>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</si>
  <si>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</si>
  <si>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</si>
  <si>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</si>
  <si>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</si>
  <si>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</si>
  <si>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</si>
  <si>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</si>
  <si>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</si>
  <si>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</si>
  <si>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</si>
  <si>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</si>
  <si>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</si>
  <si>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</si>
  <si>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</si>
  <si>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</si>
  <si>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</si>
  <si>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</si>
  <si>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</si>
  <si>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</si>
  <si>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</si>
  <si>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</si>
  <si>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</si>
  <si>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</si>
  <si>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</si>
  <si>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</si>
  <si>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</si>
  <si>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</si>
  <si>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</si>
  <si>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</si>
  <si>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</si>
  <si>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</si>
  <si>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</si>
  <si>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</si>
  <si>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</si>
  <si>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</si>
  <si>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</si>
  <si>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</si>
  <si>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</si>
  <si>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</si>
  <si>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</si>
  <si>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</si>
  <si>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</si>
  <si>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</si>
  <si>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</si>
  <si>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</si>
  <si>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</si>
  <si>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</si>
  <si>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</si>
  <si>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</si>
  <si>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</si>
  <si>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</si>
  <si>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</si>
  <si>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</si>
  <si>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</si>
  <si>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</si>
  <si>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</si>
  <si>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</si>
  <si>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</si>
  <si>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</si>
  <si>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</si>
  <si>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</si>
  <si>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</si>
  <si>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</si>
  <si>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</si>
  <si>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</si>
  <si>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</si>
  <si>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</si>
  <si>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</si>
  <si>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</si>
  <si>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</si>
  <si>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</si>
  <si>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</si>
  <si>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</si>
  <si>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</si>
  <si>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</si>
  <si>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</si>
  <si>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</si>
  <si>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</si>
  <si>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</si>
  <si>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</si>
  <si>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</si>
  <si>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</si>
  <si>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</si>
  <si>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</si>
  <si>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</si>
  <si>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</si>
  <si>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</si>
  <si>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</si>
  <si>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</si>
  <si>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</si>
  <si>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</si>
  <si>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</si>
  <si>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</si>
  <si>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</si>
  <si>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</si>
  <si>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</si>
  <si>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</si>
  <si>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</si>
  <si>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</si>
  <si>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</si>
  <si>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</si>
  <si>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</si>
  <si>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</si>
  <si>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</si>
  <si>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</si>
  <si>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</si>
  <si>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</si>
  <si>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</si>
  <si>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</si>
  <si>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</si>
  <si>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</si>
  <si>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</si>
  <si>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</si>
  <si>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</si>
  <si>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</si>
  <si>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</si>
  <si>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</si>
  <si>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</si>
  <si>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</si>
  <si>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</si>
  <si>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</si>
  <si>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</si>
  <si>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</si>
  <si>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</si>
  <si>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</si>
  <si>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</si>
  <si>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</si>
  <si>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</si>
  <si>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</si>
  <si>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</si>
  <si>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</si>
  <si>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</si>
  <si>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</si>
  <si>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</si>
  <si>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</si>
  <si>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</si>
  <si>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</si>
  <si>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</si>
  <si>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</si>
  <si>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</si>
  <si>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</si>
  <si>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</si>
  <si>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</si>
  <si>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</si>
  <si>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</si>
  <si>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</si>
  <si>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</si>
  <si>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</si>
  <si>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</si>
  <si>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</si>
  <si>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</si>
  <si>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</si>
  <si>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</si>
  <si>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</si>
  <si>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</si>
  <si>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</si>
  <si>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</si>
  <si>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</si>
  <si>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</si>
  <si>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</si>
  <si>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</si>
  <si>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</si>
  <si>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</si>
  <si>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</si>
  <si>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</si>
  <si>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</si>
  <si>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</si>
  <si>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</si>
  <si>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</si>
  <si>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</si>
  <si>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</si>
  <si>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</si>
  <si>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</si>
  <si>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</si>
  <si>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</si>
  <si>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</si>
  <si>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</si>
  <si>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</si>
  <si>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</si>
  <si>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</si>
  <si>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</si>
  <si>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</si>
  <si>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</si>
  <si>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</si>
  <si>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</si>
  <si>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</si>
  <si>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</si>
  <si>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</si>
  <si>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</si>
  <si>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</si>
  <si>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</si>
  <si>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</si>
  <si>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</si>
  <si>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</si>
  <si>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</si>
  <si>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</si>
  <si>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</si>
  <si>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</si>
  <si>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</si>
  <si>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</si>
  <si>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</si>
  <si>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</si>
  <si>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</si>
  <si>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</si>
  <si>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</si>
  <si>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</si>
  <si>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</si>
  <si>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</si>
  <si>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</si>
  <si>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</si>
  <si>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</si>
  <si>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</si>
  <si>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</si>
  <si>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</si>
  <si>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</si>
  <si>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</si>
  <si>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</si>
  <si>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</si>
  <si>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</si>
  <si>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</si>
  <si>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</si>
  <si>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</si>
  <si>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</si>
  <si>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</si>
  <si>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</si>
  <si>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</si>
  <si>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</si>
  <si>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</si>
  <si>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</si>
  <si>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</si>
  <si>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</si>
  <si>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</si>
  <si>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</si>
  <si>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</si>
  <si>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</si>
  <si>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</si>
  <si>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</si>
  <si>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</si>
  <si>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</si>
  <si>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</si>
  <si>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</si>
  <si>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</si>
  <si>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</si>
  <si>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</si>
  <si>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</si>
  <si>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</si>
  <si>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</si>
  <si>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</si>
  <si>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</si>
  <si>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</si>
  <si>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</si>
  <si>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</si>
  <si>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</si>
  <si>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</si>
  <si>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</si>
  <si>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</si>
  <si>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</si>
  <si>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</si>
  <si>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</si>
  <si>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</si>
  <si>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</si>
  <si>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</si>
  <si>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</si>
  <si>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</si>
  <si>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</si>
  <si>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</si>
  <si>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</si>
  <si>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</si>
  <si>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</si>
  <si>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</si>
  <si>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</si>
  <si>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</si>
  <si>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</si>
  <si>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</si>
  <si>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</si>
  <si>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</si>
  <si>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</si>
  <si>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</si>
  <si>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</si>
  <si>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</si>
  <si>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</si>
  <si>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</si>
  <si>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</si>
  <si>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</si>
  <si>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</si>
  <si>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</si>
  <si>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</si>
  <si>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</si>
  <si>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</si>
  <si>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</si>
  <si>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</si>
  <si>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</si>
  <si>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</si>
  <si>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</si>
  <si>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</si>
  <si>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</si>
  <si>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</si>
  <si>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</si>
  <si>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</si>
  <si>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</si>
  <si>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</si>
  <si>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</si>
  <si>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</si>
  <si>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</si>
  <si>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</si>
  <si>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</si>
  <si>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</si>
  <si>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</si>
  <si>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</si>
  <si>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</si>
  <si>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</si>
  <si>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</si>
  <si>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</si>
  <si>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</si>
  <si>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</si>
  <si>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</si>
  <si>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</si>
  <si>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</si>
  <si>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</si>
  <si>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</si>
  <si>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</si>
  <si>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</si>
  <si>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</si>
  <si>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</si>
  <si>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</si>
  <si>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</si>
  <si>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</si>
  <si>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</si>
  <si>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</si>
  <si>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</si>
  <si>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</si>
  <si>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</si>
  <si>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</si>
  <si>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</si>
  <si>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</si>
  <si>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</si>
  <si>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</si>
  <si>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</si>
  <si>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</si>
  <si>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</si>
  <si>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</si>
  <si>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</si>
  <si>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</si>
  <si>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</si>
  <si>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</si>
  <si>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</si>
  <si>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</si>
  <si>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</si>
  <si>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</si>
  <si>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</si>
  <si>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</si>
  <si>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</si>
  <si>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</si>
  <si>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</si>
  <si>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</si>
  <si>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</si>
  <si>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</si>
  <si>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</si>
  <si>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</si>
  <si>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</si>
  <si>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</si>
  <si>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</si>
  <si>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</si>
  <si>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</si>
  <si>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</si>
  <si>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</si>
  <si>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</si>
  <si>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</si>
  <si>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</si>
  <si>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</si>
  <si>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</si>
  <si>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</si>
  <si>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</si>
  <si>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</si>
  <si>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</si>
  <si>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</si>
  <si>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</si>
  <si>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</si>
  <si>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</si>
  <si>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</si>
  <si>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</si>
  <si>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</si>
  <si>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</si>
  <si>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</si>
  <si>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</si>
  <si>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</si>
  <si>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</si>
  <si>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</si>
  <si>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</si>
  <si>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</si>
  <si>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</si>
  <si>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</si>
  <si>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</si>
  <si>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</si>
  <si>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</si>
  <si>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</si>
  <si>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</si>
  <si>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</si>
  <si>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</si>
  <si>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</si>
  <si>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</si>
  <si>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</si>
  <si>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</si>
  <si>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</si>
  <si>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</si>
  <si>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</si>
  <si>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</si>
  <si>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</si>
  <si>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</si>
  <si>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</si>
  <si>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</si>
  <si>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</si>
  <si>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</si>
  <si>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</si>
  <si>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</si>
  <si>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</si>
  <si>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</si>
  <si>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</si>
  <si>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</si>
  <si>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</si>
  <si>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</si>
  <si>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</si>
  <si>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</si>
  <si>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</si>
  <si>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</si>
  <si>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</si>
  <si>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</si>
  <si>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</si>
  <si>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</si>
  <si>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</si>
  <si>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</si>
  <si>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</si>
  <si>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</si>
  <si>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</si>
  <si>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</si>
  <si>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</si>
  <si>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</si>
  <si>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</si>
  <si>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</si>
  <si>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</si>
  <si>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</si>
  <si>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</si>
  <si>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</si>
  <si>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</si>
  <si>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</si>
  <si>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</si>
  <si>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</si>
  <si>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</si>
  <si>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</si>
  <si>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</si>
  <si>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</si>
  <si>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</si>
  <si>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</si>
  <si>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</si>
  <si>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</si>
  <si>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</si>
  <si>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</si>
  <si>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</si>
  <si>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</si>
  <si>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</si>
  <si>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</si>
  <si>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</si>
  <si>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</si>
  <si>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</si>
  <si>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</si>
  <si>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</si>
  <si>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</si>
  <si>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</si>
  <si>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</si>
  <si>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</si>
  <si>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</si>
  <si>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</si>
  <si>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</si>
  <si>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</si>
  <si>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</si>
  <si>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</si>
  <si>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</si>
  <si>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</si>
  <si>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</si>
  <si>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</si>
  <si>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</si>
  <si>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</si>
  <si>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</si>
  <si>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</si>
  <si>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</si>
  <si>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</si>
  <si>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</si>
  <si>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</si>
  <si>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</si>
  <si>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</si>
  <si>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</si>
  <si>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</si>
  <si>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</si>
  <si>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</si>
  <si>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</si>
  <si>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</si>
  <si>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</si>
  <si>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</si>
  <si>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</si>
  <si>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</si>
  <si>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</si>
  <si>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</si>
  <si>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</si>
  <si>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</si>
  <si>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</si>
  <si>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</si>
  <si>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</si>
  <si>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</si>
  <si>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</si>
  <si>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</si>
  <si>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</si>
  <si>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</si>
  <si>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</si>
  <si>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</si>
  <si>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</si>
  <si>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</si>
  <si>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</si>
  <si>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</si>
  <si>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</si>
  <si>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</si>
  <si>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</si>
  <si>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</si>
  <si>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</si>
  <si>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</si>
  <si>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</si>
  <si>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</si>
  <si>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</si>
  <si>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</si>
  <si>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</si>
  <si>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</si>
  <si>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</si>
  <si>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</si>
  <si>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</si>
  <si>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</si>
  <si>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</si>
  <si>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</si>
  <si>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</si>
  <si>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</si>
  <si>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</si>
  <si>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</si>
  <si>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</si>
  <si>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</si>
  <si>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</si>
  <si>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</si>
  <si>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</si>
  <si>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</si>
  <si>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</si>
  <si>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</si>
  <si>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</si>
  <si>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</si>
  <si>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</si>
  <si>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</si>
  <si>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</si>
  <si>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</si>
  <si>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</si>
  <si>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</si>
  <si>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</si>
  <si>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</si>
  <si>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</si>
  <si>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</si>
  <si>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</si>
  <si>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</si>
  <si>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</si>
  <si>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</si>
  <si>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</si>
  <si>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</si>
  <si>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</si>
  <si>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</si>
  <si>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</si>
  <si>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</si>
  <si>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</si>
  <si>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</si>
  <si>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</si>
  <si>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</si>
  <si>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</si>
  <si>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</si>
  <si>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</si>
  <si>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</si>
  <si>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</si>
  <si>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</si>
  <si>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</si>
  <si>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</si>
  <si>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</si>
  <si>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</si>
  <si>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</si>
  <si>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</si>
  <si>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</si>
  <si>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</si>
  <si>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</si>
  <si>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</si>
  <si>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</si>
  <si>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</si>
  <si>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</si>
  <si>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</si>
  <si>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</si>
  <si>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</si>
  <si>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</si>
  <si>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</si>
  <si>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</si>
  <si>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</si>
  <si>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</si>
  <si>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</si>
  <si>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</si>
  <si>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</si>
  <si>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</si>
  <si>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</si>
  <si>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</si>
  <si>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</si>
  <si>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</si>
  <si>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</si>
  <si>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</si>
  <si>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</si>
  <si>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</si>
  <si>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</si>
  <si>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</si>
  <si>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</si>
  <si>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</si>
  <si>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</si>
  <si>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</si>
  <si>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</si>
  <si>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</si>
  <si>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</si>
  <si>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</si>
  <si>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</si>
  <si>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</si>
  <si>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</si>
  <si>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</si>
  <si>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</si>
  <si>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</si>
  <si>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</si>
  <si>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</si>
  <si>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</si>
  <si>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</si>
  <si>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</si>
  <si>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</si>
  <si>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</si>
  <si>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</si>
  <si>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</si>
  <si>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</si>
  <si>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</si>
  <si>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</si>
  <si>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</si>
  <si>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</si>
  <si>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</si>
  <si>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</si>
  <si>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</si>
  <si>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</si>
  <si>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</si>
  <si>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</si>
  <si>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</si>
  <si>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</si>
  <si>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</si>
  <si>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</si>
  <si>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</si>
  <si>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</si>
  <si>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</si>
  <si>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</si>
  <si>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</si>
  <si>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</si>
  <si>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</si>
  <si>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</si>
  <si>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</si>
  <si>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</si>
  <si>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</si>
  <si>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</si>
  <si>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</si>
  <si>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</si>
  <si>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</si>
  <si>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</si>
  <si>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</si>
  <si>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</si>
  <si>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</si>
  <si>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</si>
  <si>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</si>
  <si>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</si>
  <si>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</si>
  <si>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</si>
  <si>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</si>
  <si>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</si>
  <si>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</si>
  <si>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</si>
  <si>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</si>
  <si>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</si>
  <si>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</si>
  <si>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</si>
  <si>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</si>
  <si>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</si>
  <si>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</si>
  <si>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</si>
  <si>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</si>
  <si>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</si>
  <si>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</si>
  <si>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</si>
  <si>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</si>
  <si>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</si>
  <si>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</si>
  <si>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</si>
  <si>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</si>
  <si>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</si>
  <si>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</si>
  <si>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</si>
  <si>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</si>
  <si>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</si>
  <si>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</si>
  <si>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</si>
  <si>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</si>
  <si>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</si>
  <si>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</si>
  <si>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</si>
  <si>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</si>
  <si>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</si>
  <si>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</si>
  <si>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</si>
  <si>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</si>
  <si>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</si>
  <si>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</si>
  <si>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</si>
  <si>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</si>
  <si>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</si>
  <si>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</si>
  <si>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</si>
  <si>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</si>
  <si>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</si>
  <si>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</si>
  <si>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</si>
  <si>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</si>
  <si>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</si>
  <si>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</si>
  <si>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</si>
  <si>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</si>
  <si>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</si>
  <si>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</si>
  <si>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</si>
  <si>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</si>
  <si>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</si>
  <si>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</si>
  <si>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</si>
  <si>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</si>
  <si>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</si>
  <si>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</si>
  <si>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</si>
  <si>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</si>
  <si>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</si>
  <si>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</si>
  <si>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</si>
  <si>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</si>
  <si>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</si>
  <si>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</si>
  <si>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</si>
  <si>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</si>
  <si>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</si>
  <si>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</si>
  <si>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</si>
  <si>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</si>
  <si>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</si>
  <si>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</si>
  <si>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</si>
  <si>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</si>
  <si>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</si>
  <si>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</si>
  <si>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</si>
  <si>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</si>
  <si>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</si>
  <si>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</si>
  <si>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</si>
  <si>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</si>
  <si>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</si>
  <si>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</si>
  <si>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</si>
  <si>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</si>
  <si>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</si>
  <si>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</si>
  <si>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</si>
  <si>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</si>
  <si>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</si>
  <si>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</si>
  <si>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</si>
  <si>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</si>
  <si>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</si>
  <si>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</si>
  <si>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</si>
  <si>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</si>
  <si>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</si>
  <si>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</si>
  <si>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</si>
  <si>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</si>
  <si>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</si>
  <si>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</si>
  <si>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</si>
  <si>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</si>
  <si>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</si>
  <si>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</si>
  <si>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</si>
  <si>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</si>
  <si>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</si>
  <si>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</si>
  <si>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</si>
  <si>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</si>
  <si>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</si>
  <si>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</si>
  <si>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</si>
  <si>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</si>
  <si>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</si>
  <si>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</si>
  <si>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</si>
  <si>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</si>
  <si>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</si>
  <si>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</si>
  <si>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</si>
  <si>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</si>
  <si>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</si>
  <si>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</si>
  <si>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</si>
  <si>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</si>
  <si>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</si>
  <si>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</si>
  <si>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</si>
  <si>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</si>
  <si>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</si>
  <si>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</si>
  <si>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</si>
  <si>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</si>
  <si>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</si>
  <si>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</si>
  <si>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</si>
  <si>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</si>
  <si>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</si>
  <si>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</si>
  <si>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</si>
  <si>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</si>
  <si>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</si>
  <si>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</si>
  <si>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</si>
  <si>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</si>
  <si>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</si>
  <si>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</si>
  <si>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</si>
  <si>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</si>
  <si>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</si>
  <si>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</si>
  <si>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</si>
  <si>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</si>
  <si>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</si>
  <si>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</si>
  <si>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</si>
  <si>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</si>
  <si>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</si>
  <si>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</si>
  <si>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</si>
  <si>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</si>
  <si>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</si>
  <si>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</si>
  <si>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</si>
  <si>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</si>
  <si>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</si>
  <si>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</si>
  <si>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</si>
  <si>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</si>
  <si>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</si>
  <si>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</si>
  <si>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</si>
  <si>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</si>
  <si>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</si>
  <si>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</si>
  <si>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</si>
  <si>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</si>
  <si>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</si>
  <si>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</si>
  <si>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</si>
  <si>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</si>
  <si>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</si>
  <si>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</si>
  <si>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</si>
  <si>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</si>
  <si>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</si>
  <si>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</si>
  <si>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</si>
  <si>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</si>
  <si>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</si>
  <si>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</si>
  <si>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</si>
  <si>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</si>
  <si>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</si>
  <si>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</si>
  <si>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</si>
  <si>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</si>
  <si>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</si>
  <si>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</si>
  <si>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</si>
  <si>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</si>
  <si>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</si>
  <si>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</si>
  <si>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</si>
  <si>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</si>
  <si>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</si>
  <si>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</si>
  <si>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</si>
  <si>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</si>
  <si>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</si>
  <si>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</si>
  <si>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</si>
  <si>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</si>
  <si>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</si>
  <si>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</si>
  <si>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</si>
  <si>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</si>
  <si>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</si>
  <si>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</si>
  <si>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</si>
  <si>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</si>
  <si>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</si>
  <si>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</si>
  <si>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</si>
  <si>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</si>
  <si>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</si>
  <si>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</si>
  <si>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</si>
  <si>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</si>
  <si>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</si>
  <si>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</si>
  <si>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</si>
  <si>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</si>
  <si>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</si>
  <si>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</si>
  <si>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</si>
  <si>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</si>
  <si>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</si>
  <si>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</si>
  <si>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</si>
  <si>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</si>
  <si>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</si>
  <si>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</si>
  <si>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</si>
  <si>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</si>
  <si>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</si>
  <si>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</si>
  <si>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</si>
  <si>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</si>
  <si>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</si>
  <si>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</si>
  <si>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</si>
  <si>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</si>
  <si>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</si>
  <si>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</si>
  <si>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</si>
  <si>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</si>
  <si>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</si>
  <si>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</si>
  <si>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</si>
  <si>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</si>
  <si>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</si>
  <si>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</si>
  <si>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</si>
  <si>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</si>
  <si>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</si>
  <si>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</si>
  <si>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</si>
  <si>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</si>
  <si>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</si>
  <si>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</si>
  <si>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</si>
  <si>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</si>
  <si>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</si>
  <si>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</si>
  <si>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</si>
  <si>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</si>
  <si>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</si>
  <si>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</si>
  <si>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</si>
  <si>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</si>
  <si>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</si>
  <si>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</si>
  <si>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</si>
  <si>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</si>
  <si>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</si>
  <si>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</si>
  <si>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</si>
  <si>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</si>
  <si>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</si>
  <si>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</si>
  <si>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</si>
  <si>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</si>
  <si>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</si>
  <si>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</si>
  <si>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</si>
  <si>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</si>
  <si>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</si>
  <si>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</si>
  <si>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</si>
  <si>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</si>
  <si>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</si>
  <si>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</si>
  <si>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</si>
  <si>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</si>
  <si>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</si>
  <si>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</si>
  <si>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</si>
  <si>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</si>
  <si>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</si>
  <si>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</si>
  <si>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</si>
  <si>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</si>
  <si>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</si>
  <si>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</si>
  <si>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</si>
  <si>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</si>
  <si>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</si>
  <si>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</si>
  <si>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</si>
  <si>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</si>
  <si>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</si>
  <si>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</si>
  <si>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</si>
  <si>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</si>
  <si>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</si>
  <si>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</si>
  <si>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</si>
  <si>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</si>
  <si>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</si>
  <si>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</si>
  <si>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</si>
  <si>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</si>
  <si>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</si>
  <si>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</si>
  <si>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</si>
  <si>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</si>
  <si>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</si>
  <si>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</si>
  <si>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</si>
  <si>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</si>
  <si>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</si>
  <si>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</si>
  <si>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</si>
  <si>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</si>
  <si>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</si>
  <si>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</si>
  <si>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</si>
  <si>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</si>
  <si>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</si>
  <si>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</si>
  <si>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</si>
  <si>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</si>
  <si>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</si>
  <si>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</si>
  <si>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</si>
  <si>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</si>
  <si>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</si>
  <si>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</si>
  <si>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</si>
  <si>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</si>
  <si>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</si>
  <si>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</si>
  <si>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</si>
  <si>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</si>
  <si>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</si>
  <si>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</si>
  <si>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</si>
  <si>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</si>
  <si>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</si>
  <si>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</si>
  <si>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</si>
  <si>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</si>
  <si>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</si>
  <si>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</si>
  <si>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</si>
  <si>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</si>
  <si>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</si>
  <si>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</si>
  <si>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</si>
  <si>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</si>
  <si>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</si>
  <si>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</si>
  <si>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</si>
  <si>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</si>
  <si>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</si>
  <si>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</si>
  <si>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</si>
  <si>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</si>
  <si>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</si>
  <si>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</si>
  <si>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</si>
  <si>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</si>
  <si>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</si>
  <si>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</si>
  <si>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</si>
  <si>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</si>
  <si>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</si>
  <si>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</si>
  <si>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</si>
  <si>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</si>
  <si>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</si>
  <si>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</si>
  <si>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</si>
  <si>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</si>
  <si>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</si>
  <si>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</si>
  <si>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</si>
  <si>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</si>
  <si>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</si>
  <si>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</si>
  <si>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</si>
  <si>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</si>
  <si>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</si>
  <si>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</si>
  <si>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</si>
  <si>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</si>
  <si>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</si>
  <si>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</si>
  <si>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</si>
  <si>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</si>
  <si>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</si>
  <si>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</si>
  <si>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</si>
  <si>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</si>
  <si>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</si>
  <si>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</si>
  <si>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</si>
  <si>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</si>
  <si>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</si>
  <si>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</si>
  <si>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</si>
  <si>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</si>
  <si>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</si>
  <si>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</si>
  <si>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</si>
  <si>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</si>
  <si>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</si>
  <si>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</si>
  <si>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</si>
  <si>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</si>
  <si>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</si>
  <si>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</si>
  <si>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</si>
  <si>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</si>
  <si>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</si>
  <si>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</si>
  <si>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</si>
  <si>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</si>
  <si>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</si>
  <si>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</si>
  <si>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</si>
  <si>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</si>
  <si>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</si>
  <si>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</si>
  <si>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</si>
  <si>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</si>
  <si>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</si>
  <si>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</si>
  <si>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</si>
  <si>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</si>
  <si>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</si>
  <si>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</si>
  <si>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</si>
  <si>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</si>
  <si>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</si>
  <si>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</si>
  <si>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</si>
  <si>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</si>
  <si>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</si>
  <si>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</si>
  <si>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</si>
  <si>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</si>
  <si>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</si>
  <si>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</si>
  <si>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</si>
  <si>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</si>
  <si>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</si>
  <si>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</si>
  <si>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</si>
  <si>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</si>
  <si>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</si>
  <si>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</si>
  <si>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</si>
  <si>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</si>
  <si>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</si>
  <si>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</si>
  <si>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</si>
  <si>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</si>
  <si>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</si>
  <si>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</si>
  <si>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</si>
  <si>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</si>
  <si>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</si>
  <si>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</si>
  <si>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</si>
  <si>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</si>
  <si>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</si>
  <si>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</si>
  <si>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</si>
  <si>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</si>
  <si>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</si>
  <si>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</si>
  <si>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</si>
  <si>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</si>
  <si>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</si>
  <si>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</si>
  <si>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</si>
  <si>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</si>
  <si>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</si>
  <si>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</si>
  <si>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</si>
  <si>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</si>
  <si>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</si>
  <si>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</si>
  <si>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</si>
  <si>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</si>
  <si>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</si>
  <si>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</si>
  <si>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</si>
  <si>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</si>
  <si>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</si>
  <si>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</si>
  <si>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</si>
  <si>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</si>
  <si>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</si>
  <si>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</si>
  <si>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</si>
  <si>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</si>
  <si>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</si>
  <si>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</si>
  <si>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</si>
  <si>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</si>
  <si>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</si>
  <si>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</si>
  <si>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</si>
  <si>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</si>
  <si>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</si>
  <si>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</si>
  <si>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</si>
  <si>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</si>
  <si>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</si>
  <si>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</si>
  <si>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</si>
  <si>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</si>
  <si>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</si>
  <si>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</si>
  <si>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</si>
  <si>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</si>
  <si>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</si>
  <si>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</si>
  <si>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</si>
  <si>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</si>
  <si>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</si>
  <si>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</si>
  <si>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</si>
  <si>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</si>
  <si>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</si>
  <si>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</si>
  <si>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</si>
  <si>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</si>
  <si>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</si>
  <si>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</si>
  <si>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</si>
  <si>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</si>
  <si>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</si>
  <si>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</si>
  <si>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</si>
  <si>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</si>
  <si>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</si>
  <si>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</si>
  <si>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</si>
  <si>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</si>
  <si>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</si>
  <si>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</si>
  <si>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</si>
  <si>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</si>
  <si>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</si>
  <si>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</si>
  <si>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</si>
  <si>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</si>
  <si>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</si>
  <si>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</si>
  <si>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</si>
  <si>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</si>
  <si>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</si>
  <si>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</si>
  <si>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</si>
  <si>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</si>
  <si>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</si>
  <si>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</si>
  <si>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</si>
  <si>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</si>
  <si>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</si>
  <si>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</si>
  <si>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</si>
  <si>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</si>
  <si>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</si>
  <si>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</si>
  <si>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</si>
  <si>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</si>
  <si>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</si>
  <si>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</si>
  <si>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</si>
  <si>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</si>
  <si>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</si>
  <si>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</si>
  <si>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</si>
  <si>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</si>
  <si>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</si>
  <si>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</si>
  <si>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</si>
  <si>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</si>
  <si>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</si>
  <si>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</si>
  <si>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</si>
  <si>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</si>
  <si>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</si>
  <si>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</si>
  <si>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</si>
  <si>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</si>
  <si>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</si>
  <si>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</si>
  <si>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</si>
  <si>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</si>
  <si>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</si>
  <si>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</si>
  <si>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</si>
  <si>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</si>
  <si>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</si>
  <si>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</si>
  <si>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</si>
  <si>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</si>
  <si>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</si>
  <si>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</si>
  <si>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</si>
  <si>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</si>
  <si>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</si>
  <si>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</si>
  <si>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</si>
  <si>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</si>
  <si>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</si>
  <si>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</si>
  <si>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</si>
  <si>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</si>
  <si>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</si>
  <si>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</si>
  <si>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</si>
  <si>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</si>
  <si>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</si>
  <si>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</si>
  <si>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</si>
  <si>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</si>
  <si>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</si>
  <si>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</si>
  <si>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</si>
  <si>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</si>
  <si>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</si>
  <si>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</si>
  <si>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</si>
  <si>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</si>
  <si>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</si>
  <si>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</si>
  <si>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</si>
  <si>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</si>
  <si>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</si>
  <si>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</si>
  <si>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</si>
  <si>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</si>
  <si>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</si>
  <si>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</si>
  <si>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</si>
  <si>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</si>
  <si>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</si>
  <si>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</si>
  <si>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</si>
  <si>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</si>
  <si>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</si>
  <si>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</si>
  <si>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</si>
  <si>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</si>
  <si>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</si>
  <si>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</si>
  <si>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</si>
  <si>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</si>
  <si>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</si>
  <si>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</si>
  <si>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</si>
  <si>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</si>
  <si>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</si>
  <si>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</si>
  <si>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</si>
  <si>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</si>
  <si>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</si>
  <si>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</si>
  <si>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</si>
  <si>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</si>
  <si>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</si>
  <si>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</si>
  <si>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</si>
  <si>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</si>
  <si>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</si>
  <si>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</si>
  <si>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</si>
  <si>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</si>
  <si>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</si>
  <si>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</si>
  <si>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</si>
  <si>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</si>
  <si>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</si>
  <si>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</si>
  <si>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</si>
  <si>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</si>
  <si>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</si>
  <si>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</si>
  <si>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</si>
  <si>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</si>
  <si>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</si>
  <si>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</si>
  <si>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</si>
  <si>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</si>
  <si>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</si>
  <si>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</si>
  <si>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</si>
  <si>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</si>
  <si>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</si>
  <si>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</si>
  <si>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</si>
  <si>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</si>
  <si>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</si>
  <si>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</si>
  <si>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</si>
  <si>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</si>
  <si>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</si>
  <si>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</si>
  <si>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</si>
  <si>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</si>
  <si>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</si>
  <si>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</si>
  <si>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</si>
  <si>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</si>
  <si>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</si>
  <si>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</si>
  <si>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</si>
  <si>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</si>
  <si>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</si>
  <si>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</si>
  <si>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</si>
  <si>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</si>
  <si>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</si>
  <si>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</si>
  <si>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</si>
  <si>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</si>
  <si>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</si>
  <si>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</si>
  <si>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</si>
  <si>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</si>
  <si>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</si>
  <si>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</si>
  <si>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</si>
  <si>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</si>
  <si>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</si>
  <si>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</si>
  <si>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</si>
  <si>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</si>
  <si>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</si>
  <si>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</si>
  <si>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</si>
  <si>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</si>
  <si>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</si>
  <si>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</si>
  <si>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</si>
  <si>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</si>
  <si>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</si>
  <si>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</si>
  <si>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</si>
  <si>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</si>
  <si>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</si>
  <si>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</si>
  <si>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</si>
  <si>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</si>
  <si>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</si>
  <si>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</si>
  <si>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</si>
  <si>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</si>
  <si>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</si>
  <si>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</si>
  <si>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</si>
  <si>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</si>
  <si>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</si>
  <si>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</si>
  <si>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</si>
  <si>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</si>
  <si>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</si>
  <si>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</si>
  <si>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</si>
  <si>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</si>
  <si>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</si>
  <si>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</si>
  <si>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</si>
  <si>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</si>
  <si>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</si>
  <si>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</si>
  <si>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</si>
  <si>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</si>
  <si>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</si>
  <si>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</si>
  <si>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</si>
  <si>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</si>
  <si>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</si>
  <si>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</si>
  <si>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</si>
  <si>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</si>
  <si>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</si>
  <si>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</si>
  <si>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</si>
  <si>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</si>
  <si>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</si>
  <si>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</si>
  <si>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</si>
  <si>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</si>
  <si>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</si>
  <si>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</si>
  <si>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</si>
  <si>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</si>
  <si>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</si>
  <si>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</si>
  <si>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</si>
  <si>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</si>
  <si>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</si>
  <si>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</si>
  <si>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</si>
  <si>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</si>
  <si>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</si>
  <si>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</si>
  <si>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</si>
  <si>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</si>
  <si>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</si>
  <si>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</si>
  <si>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</si>
  <si>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</si>
  <si>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</si>
  <si>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</si>
  <si>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</si>
  <si>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</si>
  <si>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</si>
  <si>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</si>
  <si>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</si>
  <si>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</si>
  <si>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</si>
  <si>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</si>
  <si>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</si>
  <si>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</si>
  <si>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</si>
  <si>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</si>
  <si>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</si>
  <si>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</si>
  <si>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</si>
  <si>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</si>
  <si>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</si>
  <si>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</si>
  <si>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</si>
  <si>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</si>
  <si>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</si>
  <si>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</si>
  <si>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</si>
  <si>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</si>
  <si>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</si>
  <si>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</si>
  <si>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</si>
  <si>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</si>
  <si>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</si>
  <si>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</si>
  <si>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</si>
  <si>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</si>
  <si>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</si>
  <si>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</si>
  <si>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</si>
  <si>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</si>
  <si>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</si>
  <si>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</si>
  <si>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</si>
  <si>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</si>
  <si>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</si>
  <si>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</si>
  <si>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</si>
  <si>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</si>
  <si>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</si>
  <si>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</si>
  <si>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</si>
  <si>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</si>
  <si>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</si>
  <si>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</si>
  <si>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</si>
  <si>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</si>
  <si>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</si>
  <si>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</si>
  <si>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</si>
  <si>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</si>
  <si>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</si>
  <si>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</si>
  <si>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</si>
  <si>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</si>
  <si>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</si>
  <si>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</si>
  <si>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</si>
  <si>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</si>
  <si>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</si>
  <si>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</si>
  <si>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</si>
  <si>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</si>
  <si>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</si>
  <si>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</si>
  <si>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</si>
  <si>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</si>
  <si>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</si>
  <si>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</si>
  <si>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</si>
  <si>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</si>
  <si>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</si>
  <si>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</si>
  <si>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</si>
  <si>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</si>
  <si>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</si>
  <si>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</si>
  <si>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</si>
  <si>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</si>
  <si>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</si>
  <si>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</si>
  <si>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</si>
  <si>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</si>
  <si>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</si>
  <si>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</si>
  <si>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</si>
  <si>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</si>
  <si>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</si>
  <si>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</si>
  <si>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</si>
  <si>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</si>
  <si>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</si>
  <si>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</si>
  <si>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</si>
  <si>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</si>
  <si>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</si>
  <si>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</si>
  <si>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</si>
  <si>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</si>
  <si>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</si>
  <si>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</si>
  <si>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</si>
  <si>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</si>
  <si>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</si>
  <si>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</si>
  <si>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</si>
  <si>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</si>
  <si>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</si>
  <si>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</si>
  <si>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</si>
  <si>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</si>
  <si>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</si>
  <si>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</si>
  <si>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</si>
  <si>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</si>
  <si>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</si>
  <si>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</si>
  <si>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</si>
  <si>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</si>
  <si>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</si>
  <si>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</si>
  <si>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</si>
  <si>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</si>
  <si>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</si>
  <si>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</si>
  <si>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</si>
  <si>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</si>
  <si>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</si>
  <si>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</si>
  <si>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</si>
  <si>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</si>
  <si>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</si>
  <si>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</si>
  <si>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</si>
  <si>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</si>
  <si>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</si>
  <si>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</si>
  <si>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</si>
  <si>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</si>
  <si>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</si>
  <si>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</si>
  <si>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</si>
  <si>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</si>
  <si>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</si>
  <si>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</si>
  <si>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</si>
  <si>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</si>
  <si>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</si>
  <si>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</si>
  <si>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</si>
  <si>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</si>
  <si>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</si>
  <si>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</si>
  <si>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</si>
  <si>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</si>
  <si>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</si>
  <si>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</si>
  <si>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</si>
  <si>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</si>
  <si>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</si>
  <si>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</si>
  <si>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</si>
  <si>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</si>
  <si>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</si>
  <si>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</si>
  <si>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</si>
  <si>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</si>
  <si>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</si>
  <si>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</si>
  <si>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</si>
  <si>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</si>
  <si>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</si>
  <si>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</si>
  <si>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</si>
  <si>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</si>
  <si>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</si>
  <si>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</si>
  <si>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</si>
  <si>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</si>
  <si>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</si>
  <si>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</si>
  <si>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</si>
  <si>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</si>
  <si>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</si>
  <si>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</si>
  <si>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</si>
  <si>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</si>
  <si>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</si>
  <si>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</si>
  <si>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</si>
  <si>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</si>
  <si>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</si>
  <si>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</si>
  <si>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</si>
  <si>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</si>
  <si>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</si>
  <si>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</si>
  <si>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</si>
  <si>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</si>
  <si>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</si>
  <si>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</si>
  <si>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</si>
  <si>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</si>
  <si>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</si>
  <si>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</si>
  <si>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</si>
  <si>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</si>
  <si>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</si>
  <si>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</si>
  <si>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</si>
  <si>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</si>
  <si>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</si>
  <si>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</si>
  <si>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</si>
  <si>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</si>
  <si>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</si>
  <si>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</si>
  <si>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</si>
  <si>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</si>
  <si>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</si>
  <si>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</si>
  <si>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</si>
  <si>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</si>
  <si>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</si>
  <si>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</si>
  <si>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</si>
  <si>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</si>
  <si>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</si>
  <si>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</si>
  <si>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</si>
  <si>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</si>
  <si>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</si>
  <si>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</si>
  <si>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</si>
  <si>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</si>
  <si>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</si>
  <si>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</si>
  <si>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</si>
  <si>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</si>
  <si>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</si>
  <si>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</si>
  <si>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</si>
  <si>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</si>
  <si>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</si>
  <si>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</si>
  <si>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</si>
  <si>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</si>
  <si>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</si>
  <si>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</si>
  <si>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</si>
  <si>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</si>
  <si>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</si>
  <si>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</si>
  <si>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</si>
  <si>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</si>
  <si>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</si>
  <si>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</si>
  <si>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</si>
  <si>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</si>
  <si>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</si>
  <si>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</si>
  <si>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</si>
  <si>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</si>
  <si>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</si>
  <si>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</si>
  <si>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</si>
  <si>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</si>
  <si>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</si>
  <si>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</si>
  <si>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</si>
  <si>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</si>
  <si>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</si>
  <si>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</si>
  <si>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</si>
  <si>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</si>
  <si>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</si>
  <si>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</si>
  <si>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</si>
  <si>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</si>
  <si>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</si>
  <si>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</si>
  <si>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</si>
  <si>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</si>
  <si>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</si>
  <si>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</si>
  <si>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</si>
  <si>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</si>
  <si>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</si>
  <si>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</si>
  <si>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</si>
  <si>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</si>
  <si>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</si>
  <si>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</si>
  <si>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</si>
  <si>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</si>
  <si>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</si>
  <si>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</si>
  <si>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</si>
  <si>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</si>
  <si>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</si>
  <si>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</si>
  <si>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</si>
  <si>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</si>
  <si>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</si>
  <si>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</si>
  <si>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</si>
  <si>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</si>
  <si>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</si>
  <si>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</si>
  <si>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</si>
  <si>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</si>
  <si>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</si>
  <si>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</si>
  <si>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</si>
  <si>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</si>
  <si>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</si>
  <si>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</si>
  <si>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</si>
  <si>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</si>
  <si>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</si>
  <si>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</si>
  <si>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</si>
  <si>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</si>
  <si>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</si>
  <si>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</si>
  <si>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</si>
  <si>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</si>
  <si>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</si>
  <si>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</si>
  <si>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</si>
  <si>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</si>
  <si>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</si>
  <si>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</si>
  <si>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</si>
  <si>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</si>
  <si>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</si>
  <si>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</si>
  <si>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</si>
  <si>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</si>
  <si>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</si>
  <si>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</si>
  <si>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</si>
  <si>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</si>
  <si>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</si>
  <si>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</si>
  <si>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</si>
  <si>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</si>
  <si>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</si>
  <si>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</si>
  <si>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</si>
  <si>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</si>
  <si>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</si>
  <si>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</si>
  <si>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</si>
  <si>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</si>
  <si>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</si>
  <si>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</si>
  <si>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</si>
  <si>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</si>
  <si>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</si>
  <si>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</si>
  <si>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</si>
  <si>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</si>
  <si>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</si>
  <si>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</si>
  <si>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</si>
  <si>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</si>
  <si>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</si>
  <si>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</si>
  <si>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</si>
  <si>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</si>
  <si>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</si>
  <si>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</si>
  <si>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</si>
  <si>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</si>
  <si>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</si>
  <si>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</si>
  <si>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</si>
  <si>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</si>
  <si>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</si>
  <si>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</si>
  <si>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</si>
  <si>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</si>
  <si>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</si>
  <si>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</si>
  <si>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</si>
  <si>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</si>
  <si>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</si>
  <si>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</si>
  <si>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</si>
  <si>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</si>
  <si>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</si>
  <si>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</si>
  <si>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</si>
  <si>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</si>
  <si>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</si>
  <si>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</si>
  <si>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</si>
  <si>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</si>
  <si>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</si>
  <si>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</si>
  <si>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</si>
  <si>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</si>
  <si>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</si>
  <si>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</si>
  <si>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</si>
  <si>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</si>
  <si>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</si>
  <si>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</si>
  <si>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</si>
  <si>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</si>
  <si>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</si>
  <si>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</si>
  <si>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</si>
  <si>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</si>
  <si>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</si>
  <si>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</si>
  <si>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</si>
  <si>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</si>
  <si>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</si>
  <si>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</si>
  <si>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</si>
  <si>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</si>
  <si>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</si>
  <si>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</si>
  <si>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</si>
  <si>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</si>
  <si>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</si>
  <si>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</si>
  <si>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</si>
  <si>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</si>
  <si>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</si>
  <si>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</si>
  <si>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</si>
  <si>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</si>
  <si>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</si>
  <si>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</si>
  <si>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</si>
  <si>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</si>
  <si>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</si>
  <si>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</si>
  <si>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</si>
  <si>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</si>
  <si>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</si>
  <si>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</si>
  <si>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</si>
  <si>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</si>
  <si>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</si>
  <si>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</si>
  <si>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</si>
  <si>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</si>
  <si>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</si>
  <si>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</si>
  <si>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</si>
  <si>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</si>
  <si>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</si>
  <si>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</si>
  <si>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</si>
  <si>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</si>
  <si>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</si>
  <si>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</si>
  <si>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</si>
  <si>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</si>
  <si>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</si>
  <si>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</si>
  <si>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</si>
  <si>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</si>
  <si>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</si>
  <si>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</si>
  <si>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</si>
  <si>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</si>
  <si>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</si>
  <si>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</si>
  <si>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</si>
  <si>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</si>
  <si>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</si>
  <si>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</si>
  <si>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</si>
  <si>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</si>
  <si>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</si>
  <si>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</si>
  <si>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</si>
  <si>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</si>
  <si>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</si>
  <si>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</si>
  <si>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</si>
  <si>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</si>
  <si>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</si>
  <si>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</si>
  <si>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</si>
  <si>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</si>
  <si>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</si>
  <si>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</si>
  <si>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</si>
  <si>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</si>
  <si>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</si>
  <si>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</si>
  <si>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</si>
  <si>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</si>
  <si>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</si>
  <si>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</si>
  <si>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</si>
  <si>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</si>
  <si>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</si>
  <si>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</si>
  <si>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</si>
  <si>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</si>
  <si>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</si>
  <si>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</si>
  <si>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</si>
  <si>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</si>
  <si>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</si>
  <si>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</si>
  <si>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</si>
  <si>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</si>
  <si>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</si>
  <si>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</si>
  <si>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</si>
  <si>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</si>
  <si>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</si>
  <si>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</si>
  <si>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</si>
  <si>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</si>
  <si>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</si>
  <si>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</si>
  <si>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</si>
  <si>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</si>
  <si>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</si>
  <si>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</si>
  <si>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</si>
  <si>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</si>
  <si>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</si>
  <si>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</si>
  <si>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</si>
  <si>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</si>
  <si>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</si>
  <si>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</si>
  <si>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</si>
  <si>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</si>
  <si>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</si>
  <si>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</si>
  <si>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</si>
  <si>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</si>
  <si>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</si>
  <si>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</si>
  <si>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</si>
  <si>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</si>
  <si>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</si>
  <si>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</si>
  <si>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</si>
  <si>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</si>
  <si>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</si>
  <si>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</si>
  <si>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</si>
  <si>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</si>
  <si>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</si>
  <si>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</si>
  <si>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</si>
  <si>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</si>
  <si>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</si>
  <si>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</si>
  <si>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</si>
  <si>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</si>
  <si>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</si>
  <si>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</si>
  <si>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</si>
  <si>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</si>
  <si>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</si>
  <si>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</si>
  <si>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</si>
  <si>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</si>
  <si>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</si>
  <si>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</si>
  <si>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</si>
  <si>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</si>
  <si>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</si>
  <si>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</si>
  <si>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</si>
  <si>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</si>
  <si>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</si>
  <si>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</si>
  <si>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</si>
  <si>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</si>
  <si>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</si>
  <si>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</si>
  <si>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</si>
  <si>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</si>
  <si>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</si>
  <si>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</si>
  <si>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</si>
  <si>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</si>
  <si>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</si>
  <si>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</si>
  <si>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</si>
  <si>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</si>
  <si>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</si>
  <si>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</si>
  <si>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</si>
  <si>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</si>
  <si>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</si>
  <si>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</si>
  <si>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</si>
  <si>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</si>
  <si>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</si>
  <si>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</si>
  <si>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</si>
  <si>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</si>
  <si>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</si>
  <si>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</si>
  <si>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</si>
  <si>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</si>
  <si>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</si>
  <si>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</si>
  <si>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</si>
  <si>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</si>
  <si>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</si>
  <si>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</si>
  <si>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</si>
  <si>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</si>
  <si>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</si>
  <si>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</si>
  <si>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</si>
  <si>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</si>
  <si>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</si>
  <si>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</si>
  <si>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</si>
  <si>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</si>
  <si>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</si>
  <si>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</si>
  <si>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</si>
  <si>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</si>
  <si>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</si>
  <si>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</si>
  <si>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</si>
  <si>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</si>
  <si>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</si>
  <si>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</si>
  <si>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</si>
  <si>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</si>
  <si>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</si>
  <si>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</si>
  <si>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</si>
  <si>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</si>
  <si>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</si>
  <si>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</si>
  <si>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</si>
  <si>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</si>
  <si>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</si>
  <si>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</si>
  <si>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</si>
  <si>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</si>
  <si>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</si>
  <si>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</si>
  <si>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</si>
  <si>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</si>
  <si>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</si>
  <si>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</si>
  <si>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</si>
  <si>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</si>
  <si>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</si>
  <si>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</si>
  <si>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</si>
  <si>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</si>
  <si>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</si>
  <si>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</si>
  <si>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</si>
  <si>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</si>
  <si>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</si>
  <si>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</si>
  <si>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</si>
  <si>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</si>
  <si>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</si>
  <si>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</si>
  <si>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</si>
  <si>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</si>
  <si>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</si>
  <si>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</si>
  <si>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</si>
  <si>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</si>
  <si>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</si>
  <si>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</si>
  <si>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</si>
  <si>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</si>
  <si>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</si>
  <si>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</si>
  <si>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</si>
  <si>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</si>
  <si>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</si>
  <si>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</si>
  <si>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</si>
  <si>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</si>
  <si>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</si>
  <si>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</si>
  <si>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</si>
  <si>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</si>
  <si>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</si>
  <si>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</si>
  <si>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</si>
  <si>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</si>
  <si>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</si>
  <si>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</si>
  <si>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</si>
  <si>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</si>
  <si>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</si>
  <si>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</si>
  <si>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</si>
  <si>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</si>
  <si>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</si>
  <si>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</si>
  <si>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</si>
  <si>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</si>
  <si>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</si>
  <si>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</si>
  <si>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</si>
  <si>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</si>
  <si>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</si>
  <si>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</si>
  <si>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</si>
  <si>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</si>
  <si>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</si>
  <si>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</si>
  <si>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</si>
  <si>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</si>
  <si>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</si>
  <si>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</si>
  <si>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</si>
  <si>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</si>
  <si>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</si>
  <si>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</si>
  <si>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</si>
  <si>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</si>
  <si>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</si>
  <si>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</si>
  <si>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</si>
  <si>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</si>
  <si>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</si>
  <si>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</si>
  <si>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</si>
  <si>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</si>
  <si>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</si>
  <si>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</si>
  <si>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</si>
  <si>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</si>
  <si>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</si>
  <si>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</si>
  <si>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</si>
  <si>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</si>
  <si>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</si>
  <si>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</si>
  <si>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</si>
  <si>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</si>
  <si>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</si>
  <si>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</si>
  <si>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</si>
  <si>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</si>
  <si>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</si>
  <si>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</si>
  <si>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</si>
  <si>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</si>
  <si>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</si>
  <si>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</si>
  <si>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</si>
  <si>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</si>
  <si>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</si>
  <si>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</si>
  <si>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</si>
  <si>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</si>
  <si>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</si>
  <si>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</si>
  <si>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</si>
  <si>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</si>
  <si>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</si>
  <si>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</si>
  <si>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</si>
  <si>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</si>
  <si>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</si>
  <si>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</si>
  <si>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</si>
  <si>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</si>
  <si>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</si>
  <si>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</si>
  <si>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</si>
  <si>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</si>
  <si>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</si>
  <si>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</si>
  <si>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</si>
  <si>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</si>
  <si>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</si>
  <si>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</si>
  <si>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</si>
  <si>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</si>
  <si>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</si>
  <si>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</si>
  <si>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</si>
  <si>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</si>
  <si>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</si>
  <si>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</si>
  <si>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</si>
  <si>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</si>
  <si>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</si>
  <si>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</si>
  <si>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</si>
  <si>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</si>
  <si>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</si>
  <si>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</si>
  <si>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</si>
  <si>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</si>
  <si>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</si>
  <si>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</si>
  <si>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</si>
  <si>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</si>
  <si>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</si>
  <si>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</si>
  <si>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</si>
  <si>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</si>
  <si>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</si>
  <si>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</si>
  <si>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</si>
  <si>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</si>
  <si>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</si>
  <si>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</si>
  <si>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</si>
  <si>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</si>
  <si>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</si>
  <si>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</si>
  <si>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</si>
  <si>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</si>
  <si>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</si>
  <si>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</si>
  <si>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</si>
  <si>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</si>
  <si>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</si>
  <si>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</si>
  <si>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</si>
  <si>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</si>
  <si>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</si>
  <si>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</si>
  <si>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</si>
  <si>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</si>
  <si>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</si>
  <si>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</si>
  <si>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</si>
  <si>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</si>
  <si>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</si>
  <si>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</si>
  <si>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</si>
  <si>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</si>
  <si>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</si>
  <si>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</si>
  <si>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</si>
  <si>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</si>
  <si>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</si>
  <si>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</si>
  <si>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</si>
  <si>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</si>
  <si>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</si>
  <si>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</si>
  <si>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</si>
  <si>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</si>
  <si>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</si>
  <si>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</si>
  <si>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</si>
  <si>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</si>
  <si>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</si>
  <si>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</si>
  <si>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</si>
  <si>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</si>
  <si>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</si>
  <si>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</si>
  <si>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</si>
  <si>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</si>
  <si>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</si>
  <si>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</si>
  <si>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</si>
  <si>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</si>
  <si>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</si>
  <si>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</si>
  <si>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</si>
  <si>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</si>
  <si>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</si>
  <si>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</si>
  <si>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</si>
  <si>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</si>
  <si>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</si>
  <si>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</si>
  <si>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</si>
  <si>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</si>
  <si>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</si>
  <si>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</si>
  <si>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</si>
  <si>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</si>
  <si>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</si>
  <si>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</si>
  <si>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</si>
  <si>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</si>
  <si>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</si>
  <si>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</si>
  <si>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</si>
  <si>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</si>
  <si>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</si>
  <si>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</si>
  <si>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</si>
  <si>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</si>
  <si>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</si>
  <si>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</si>
  <si>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</si>
  <si>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</si>
  <si>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</si>
  <si>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</si>
  <si>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</si>
  <si>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</si>
  <si>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</si>
  <si>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</si>
  <si>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</si>
  <si>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</si>
  <si>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</si>
  <si>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</si>
  <si>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</si>
  <si>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</si>
  <si>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</si>
  <si>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</si>
  <si>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</si>
  <si>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</si>
  <si>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</si>
  <si>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</si>
  <si>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</si>
  <si>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</si>
  <si>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</si>
  <si>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</si>
  <si>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</si>
  <si>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</si>
  <si>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</si>
  <si>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</si>
  <si>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</si>
  <si>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</si>
  <si>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</si>
  <si>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</si>
  <si>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</si>
  <si>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</si>
  <si>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</si>
  <si>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</si>
  <si>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</si>
  <si>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</si>
  <si>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</si>
  <si>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</si>
  <si>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</si>
  <si>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</si>
  <si>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</si>
  <si>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</si>
  <si>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</si>
  <si>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</si>
  <si>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</si>
  <si>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</si>
  <si>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</si>
  <si>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</si>
  <si>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</si>
  <si>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</si>
  <si>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</si>
  <si>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</si>
  <si>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</si>
  <si>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</si>
  <si>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</si>
  <si>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</si>
  <si>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</si>
  <si>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</si>
  <si>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</si>
  <si>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</si>
  <si>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</si>
  <si>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</si>
  <si>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</si>
  <si>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</si>
  <si>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</si>
  <si>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</si>
  <si>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</si>
  <si>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</si>
  <si>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</si>
  <si>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</si>
  <si>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</si>
  <si>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</si>
  <si>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</si>
  <si>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</si>
  <si>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</si>
  <si>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</si>
  <si>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</si>
  <si>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</si>
  <si>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</si>
  <si>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</si>
  <si>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</si>
  <si>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</si>
  <si>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</si>
  <si>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</si>
  <si>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</si>
  <si>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</si>
  <si>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</si>
  <si>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</si>
  <si>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</si>
  <si>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</si>
  <si>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</si>
  <si>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</si>
  <si>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</si>
  <si>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</si>
  <si>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</si>
  <si>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</si>
  <si>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</si>
  <si>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</si>
  <si>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</si>
  <si>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</si>
  <si>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</si>
  <si>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</si>
  <si>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</si>
  <si>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</si>
  <si>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</si>
  <si>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</si>
  <si>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</si>
  <si>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</si>
  <si>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</si>
  <si>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</si>
  <si>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</si>
  <si>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</si>
  <si>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</si>
  <si>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</si>
  <si>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</si>
  <si>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</si>
  <si>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</si>
  <si>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</si>
  <si>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</si>
  <si>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</si>
  <si>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</si>
  <si>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</si>
  <si>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</si>
  <si>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</si>
  <si>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</si>
  <si>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</si>
  <si>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</si>
  <si>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</si>
  <si>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</si>
  <si>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</si>
  <si>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</si>
  <si>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</si>
  <si>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</si>
  <si>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</si>
  <si>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</si>
  <si>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</si>
  <si>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</si>
  <si>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</si>
  <si>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</si>
  <si>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</si>
  <si>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</si>
  <si>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</si>
  <si>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</si>
  <si>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</si>
  <si>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</si>
  <si>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</si>
  <si>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</si>
  <si>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</si>
  <si>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</si>
  <si>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</si>
  <si>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</si>
  <si>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</si>
  <si>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</si>
  <si>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</si>
  <si>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</si>
  <si>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</si>
  <si>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</si>
  <si>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</si>
  <si>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</si>
  <si>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</si>
  <si>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</si>
  <si>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</si>
  <si>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</si>
  <si>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</si>
  <si>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</si>
  <si>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</si>
  <si>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</si>
  <si>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</si>
  <si>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</si>
  <si>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</si>
  <si>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</si>
  <si>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</si>
  <si>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</si>
  <si>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</si>
  <si>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</si>
  <si>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</si>
  <si>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</si>
  <si>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</si>
  <si>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</si>
  <si>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</si>
  <si>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</si>
  <si>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</si>
  <si>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</si>
  <si>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</si>
  <si>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</si>
  <si>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</si>
  <si>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</si>
  <si>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</si>
  <si>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</si>
  <si>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</si>
  <si>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</si>
  <si>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</si>
  <si>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</si>
  <si>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</si>
  <si>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</si>
  <si>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</si>
  <si>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</si>
  <si>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</si>
  <si>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</si>
  <si>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</si>
  <si>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</si>
  <si>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</si>
  <si>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</si>
  <si>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</si>
  <si>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</si>
  <si>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</si>
  <si>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</si>
  <si>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</si>
  <si>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</si>
  <si>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</si>
  <si>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</si>
  <si>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</si>
  <si>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</si>
  <si>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</si>
  <si>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</si>
  <si>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</si>
  <si>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</si>
  <si>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</si>
  <si>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</si>
  <si>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</si>
  <si>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</si>
  <si>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</si>
  <si>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</si>
  <si>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</si>
  <si>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</si>
  <si>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</si>
  <si>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</si>
  <si>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</si>
  <si>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</si>
  <si>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</si>
  <si>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</si>
  <si>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</si>
  <si>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</si>
  <si>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</si>
  <si>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</si>
  <si>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</si>
  <si>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</si>
  <si>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</si>
  <si>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</si>
  <si>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</si>
  <si>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</si>
  <si>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</si>
  <si>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</si>
  <si>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</si>
  <si>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</si>
  <si>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</si>
  <si>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</si>
  <si>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</si>
  <si>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</si>
  <si>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</si>
  <si>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</si>
  <si>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</si>
  <si>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</si>
  <si>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</si>
  <si>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</si>
  <si>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</si>
  <si>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</si>
  <si>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</si>
  <si>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</si>
  <si>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</si>
  <si>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</si>
  <si>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</si>
  <si>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</si>
  <si>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</si>
  <si>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</si>
  <si>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</si>
  <si>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</si>
  <si>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</si>
  <si>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</si>
  <si>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</si>
  <si>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</si>
  <si>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</si>
  <si>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</si>
  <si>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</si>
  <si>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</si>
  <si>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</si>
  <si>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</si>
  <si>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</si>
  <si>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</si>
  <si>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</si>
  <si>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</si>
  <si>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</si>
  <si>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</si>
  <si>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</si>
  <si>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</si>
  <si>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</si>
  <si>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</si>
  <si>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</si>
  <si>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</si>
  <si>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</si>
  <si>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</si>
  <si>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</si>
  <si>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</si>
  <si>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</si>
  <si>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</si>
  <si>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</si>
  <si>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</si>
  <si>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</si>
  <si>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</si>
  <si>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</si>
  <si>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</si>
  <si>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</si>
  <si>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</si>
  <si>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</si>
  <si>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</si>
  <si>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</si>
  <si>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</si>
  <si>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</si>
  <si>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</si>
  <si>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</si>
  <si>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</si>
  <si>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</si>
  <si>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</si>
  <si>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</si>
  <si>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</si>
  <si>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</si>
  <si>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</si>
  <si>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</si>
  <si>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</si>
  <si>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</si>
  <si>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</si>
  <si>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</si>
  <si>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</si>
  <si>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</si>
  <si>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</si>
  <si>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</si>
  <si>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</si>
  <si>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</si>
  <si>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</si>
  <si>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</si>
  <si>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</si>
  <si>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</si>
  <si>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</si>
  <si>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</si>
  <si>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</si>
  <si>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</si>
  <si>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</si>
  <si>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</si>
  <si>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</si>
  <si>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</si>
  <si>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</si>
  <si>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</si>
  <si>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</si>
  <si>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</si>
  <si>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</si>
  <si>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</si>
  <si>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</si>
  <si>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</si>
  <si>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</si>
  <si>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</si>
  <si>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</si>
  <si>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</si>
  <si>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</si>
  <si>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</si>
  <si>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</si>
  <si>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</si>
  <si>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</si>
  <si>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</si>
  <si>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</si>
  <si>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</si>
  <si>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</si>
  <si>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</si>
  <si>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</si>
  <si>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</si>
  <si>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</si>
  <si>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</si>
  <si>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</si>
  <si>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</si>
  <si>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</si>
  <si>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</si>
  <si>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</si>
  <si>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</si>
  <si>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</si>
  <si>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</si>
  <si>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</si>
  <si>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</si>
  <si>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</si>
  <si>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</si>
  <si>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</si>
  <si>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</si>
  <si>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</si>
  <si>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</si>
  <si>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</si>
  <si>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</si>
  <si>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</si>
  <si>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</si>
  <si>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</si>
  <si>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</si>
  <si>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</si>
  <si>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</si>
  <si>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</si>
  <si>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</si>
  <si>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</si>
  <si>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</si>
  <si>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</si>
  <si>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</si>
  <si>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</si>
  <si>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</si>
  <si>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</si>
  <si>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</si>
  <si>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</si>
  <si>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</si>
  <si>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</si>
  <si>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</si>
  <si>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</si>
  <si>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</si>
  <si>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</si>
  <si>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</si>
  <si>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</si>
  <si>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</si>
  <si>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</si>
  <si>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</si>
  <si>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</si>
  <si>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</si>
  <si>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</si>
  <si>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</si>
  <si>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</si>
  <si>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</si>
  <si>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</si>
  <si>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</si>
  <si>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</si>
  <si>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</si>
  <si>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</si>
  <si>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</si>
  <si>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</si>
  <si>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</si>
  <si>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</si>
  <si>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</si>
  <si>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</si>
  <si>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</si>
  <si>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</si>
  <si>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</si>
  <si>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</si>
  <si>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</si>
  <si>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</si>
  <si>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</si>
  <si>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</si>
  <si>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</si>
  <si>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</si>
  <si>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</si>
  <si>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</si>
  <si>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</si>
  <si>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</si>
  <si>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</si>
  <si>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</si>
  <si>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</si>
  <si>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</si>
  <si>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</si>
  <si>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</si>
  <si>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</si>
  <si>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</si>
  <si>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</si>
  <si>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</si>
  <si>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</si>
  <si>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</si>
  <si>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</si>
  <si>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</si>
  <si>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</si>
  <si>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</si>
  <si>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</si>
  <si>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</si>
  <si>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</si>
  <si>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</si>
  <si>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</si>
  <si>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</si>
  <si>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</si>
  <si>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</si>
  <si>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</si>
  <si>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</si>
  <si>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</si>
  <si>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</si>
  <si>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</si>
  <si>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</si>
  <si>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</si>
  <si>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</si>
  <si>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</si>
  <si>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</si>
  <si>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</si>
  <si>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</si>
  <si>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</si>
  <si>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</si>
  <si>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</si>
  <si>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</si>
  <si>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</si>
  <si>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</si>
  <si>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</si>
  <si>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</si>
  <si>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</si>
  <si>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</si>
  <si>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</si>
  <si>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</si>
  <si>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</si>
  <si>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</si>
  <si>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</si>
  <si>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</si>
  <si>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</si>
  <si>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</si>
  <si>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</si>
  <si>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</si>
  <si>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</si>
  <si>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</si>
  <si>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</si>
  <si>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</si>
  <si>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</si>
  <si>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</si>
  <si>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</si>
  <si>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</si>
  <si>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</si>
  <si>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</si>
  <si>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</si>
  <si>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</si>
  <si>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</si>
  <si>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</si>
  <si>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</si>
  <si>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</si>
  <si>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</si>
  <si>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</si>
  <si>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</si>
  <si>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</si>
  <si>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</si>
  <si>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</si>
  <si>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</si>
  <si>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</si>
  <si>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</si>
  <si>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</si>
  <si>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</si>
  <si>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</si>
  <si>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</si>
  <si>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</si>
  <si>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</si>
  <si>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</si>
  <si>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</si>
  <si>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</si>
  <si>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</si>
  <si>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</si>
  <si>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</si>
  <si>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</si>
  <si>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</si>
  <si>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</si>
  <si>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</si>
  <si>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</si>
  <si>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</si>
  <si>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</si>
  <si>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</si>
  <si>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</si>
  <si>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</si>
  <si>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</si>
  <si>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</si>
  <si>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</si>
  <si>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</si>
  <si>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</si>
  <si>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</si>
  <si>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</si>
  <si>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</si>
  <si>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</si>
  <si>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</si>
  <si>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</si>
  <si>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</si>
  <si>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</si>
  <si>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</si>
  <si>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</si>
  <si>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</si>
  <si>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</si>
  <si>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</si>
  <si>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</si>
  <si>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</si>
  <si>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</si>
  <si>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</si>
  <si>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</si>
  <si>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</si>
  <si>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</si>
  <si>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</si>
  <si>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</si>
  <si>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</si>
  <si>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</si>
  <si>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</si>
  <si>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</si>
  <si>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</si>
  <si>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</si>
  <si>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</si>
  <si>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</si>
  <si>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</si>
  <si>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</si>
  <si>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</si>
  <si>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</si>
  <si>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</si>
  <si>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</si>
  <si>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</si>
  <si>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</si>
  <si>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</si>
  <si>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</si>
  <si>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</si>
  <si>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</si>
  <si>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</si>
  <si>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</si>
  <si>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</si>
  <si>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</si>
  <si>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</si>
  <si>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</si>
  <si>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</si>
  <si>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</si>
  <si>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</si>
  <si>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</si>
  <si>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</si>
  <si>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</si>
  <si>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</si>
  <si>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</si>
  <si>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</si>
  <si>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</si>
  <si>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</si>
  <si>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</si>
  <si>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</si>
  <si>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</si>
  <si>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</si>
  <si>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</si>
  <si>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</si>
  <si>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</si>
  <si>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</si>
  <si>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</si>
  <si>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</si>
  <si>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</si>
  <si>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</si>
  <si>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</si>
  <si>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</si>
  <si>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</si>
  <si>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</si>
  <si>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</si>
  <si>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</si>
  <si>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</si>
  <si>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</si>
  <si>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</si>
  <si>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</si>
  <si>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</si>
  <si>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</si>
  <si>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</si>
  <si>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</si>
  <si>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</si>
  <si>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</si>
  <si>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</si>
  <si>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</si>
  <si>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</si>
  <si>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</si>
  <si>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</si>
  <si>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</si>
  <si>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</si>
  <si>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</si>
  <si>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</si>
  <si>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</si>
  <si>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</si>
  <si>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</si>
  <si>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</si>
  <si>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</si>
  <si>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</si>
  <si>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</si>
  <si>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</si>
  <si>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</si>
  <si>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</si>
  <si>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</si>
  <si>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</si>
  <si>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</si>
  <si>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</si>
  <si>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</si>
  <si>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</si>
  <si>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</si>
  <si>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</si>
  <si>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</si>
  <si>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</si>
  <si>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</si>
  <si>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</si>
  <si>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</si>
  <si>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</si>
  <si>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</si>
  <si>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</si>
  <si>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</si>
  <si>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</si>
  <si>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</si>
  <si>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</si>
  <si>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</si>
  <si>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</si>
  <si>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</si>
  <si>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</si>
  <si>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</si>
  <si>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</si>
  <si>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</si>
  <si>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</si>
  <si>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</si>
  <si>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</si>
  <si>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</si>
  <si>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</si>
  <si>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</si>
  <si>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</si>
  <si>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</si>
  <si>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</si>
  <si>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</si>
  <si>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</si>
  <si>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</si>
  <si>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</si>
  <si>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</si>
  <si>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</si>
  <si>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</si>
  <si>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</si>
  <si>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</si>
  <si>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</si>
  <si>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</si>
  <si>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</si>
  <si>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</si>
  <si>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</si>
  <si>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</si>
  <si>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</si>
  <si>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</si>
  <si>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</si>
  <si>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</si>
  <si>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</si>
  <si>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</si>
  <si>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</si>
  <si>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</si>
  <si>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</si>
  <si>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</si>
  <si>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</si>
  <si>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</si>
  <si>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</si>
  <si>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</si>
  <si>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</si>
  <si>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</si>
  <si>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</si>
  <si>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</si>
  <si>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</si>
  <si>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</si>
  <si>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</si>
  <si>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</si>
  <si>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</si>
  <si>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</si>
  <si>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</si>
  <si>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</si>
  <si>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</si>
  <si>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</si>
  <si>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</si>
  <si>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</si>
  <si>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</si>
  <si>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</si>
  <si>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</si>
  <si>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</si>
  <si>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</si>
  <si>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</si>
  <si>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</si>
  <si>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</si>
  <si>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</si>
  <si>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</si>
  <si>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</si>
  <si>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</si>
  <si>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</si>
  <si>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</si>
  <si>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</si>
  <si>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</si>
  <si>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</si>
  <si>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</si>
  <si>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</si>
  <si>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</si>
  <si>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</si>
  <si>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</si>
  <si>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</si>
  <si>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</si>
  <si>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</si>
  <si>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</si>
  <si>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</si>
  <si>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</si>
  <si>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</si>
  <si>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</si>
  <si>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</si>
  <si>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</si>
  <si>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</si>
  <si>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</si>
  <si>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</si>
  <si>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</si>
  <si>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</si>
  <si>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</si>
  <si>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</si>
  <si>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</si>
  <si>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</si>
  <si>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</si>
  <si>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</si>
  <si>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</si>
  <si>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</si>
  <si>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</si>
  <si>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</si>
  <si>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</si>
  <si>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</si>
  <si>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</si>
  <si>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</si>
  <si>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</si>
  <si>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</si>
  <si>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</si>
  <si>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</si>
  <si>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</si>
  <si>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</si>
  <si>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</si>
  <si>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</si>
  <si>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</si>
  <si>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</si>
  <si>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</si>
  <si>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</si>
  <si>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</si>
  <si>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</si>
  <si>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</si>
  <si>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</si>
  <si>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</si>
  <si>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</si>
  <si>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</si>
  <si>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</si>
  <si>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</si>
  <si>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</si>
  <si>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</si>
  <si>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</si>
  <si>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</si>
  <si>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</si>
  <si>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</si>
  <si>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</si>
  <si>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</si>
  <si>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</si>
  <si>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</si>
  <si>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</si>
  <si>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</si>
  <si>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</si>
  <si>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</si>
  <si>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</si>
  <si>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</si>
  <si>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</si>
  <si>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</si>
  <si>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</si>
  <si>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</si>
  <si>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</si>
  <si>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</si>
  <si>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</si>
  <si>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</si>
  <si>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</si>
  <si>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</si>
  <si>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</si>
  <si>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</si>
  <si>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</si>
  <si>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</si>
  <si>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</si>
  <si>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</si>
  <si>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</si>
  <si>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</si>
  <si>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</si>
  <si>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</si>
  <si>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</si>
  <si>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</si>
  <si>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</si>
  <si>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</si>
  <si>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</si>
  <si>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</si>
  <si>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</si>
  <si>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</si>
  <si>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</si>
  <si>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</si>
  <si>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</si>
  <si>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</si>
  <si>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</si>
  <si>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</si>
  <si>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</si>
  <si>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</si>
  <si>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</si>
  <si>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</si>
  <si>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</si>
  <si>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</si>
  <si>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</si>
  <si>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</si>
  <si>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</si>
  <si>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</si>
  <si>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</si>
  <si>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</si>
  <si>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</si>
  <si>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</si>
  <si>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</si>
  <si>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</si>
  <si>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</si>
  <si>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</si>
  <si>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</si>
  <si>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</si>
  <si>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</si>
  <si>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</si>
  <si>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</si>
  <si>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</si>
  <si>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</si>
  <si>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</si>
  <si>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</si>
  <si>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</si>
  <si>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</si>
  <si>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</si>
  <si>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</si>
  <si>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</si>
  <si>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</si>
  <si>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</si>
  <si>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</si>
  <si>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</si>
  <si>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</si>
  <si>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</si>
  <si>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</si>
  <si>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</si>
  <si>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</si>
  <si>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</si>
  <si>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</si>
  <si>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</si>
  <si>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</si>
  <si>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</si>
  <si>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</si>
  <si>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</si>
  <si>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</si>
  <si>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</si>
  <si>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</si>
  <si>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</si>
  <si>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</si>
  <si>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</si>
  <si>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</si>
  <si>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</si>
  <si>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</si>
  <si>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</si>
  <si>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</si>
  <si>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</si>
  <si>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</si>
  <si>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</si>
  <si>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</si>
  <si>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</si>
  <si>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</si>
  <si>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</si>
  <si>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</si>
  <si>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</si>
  <si>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</si>
  <si>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</si>
  <si>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</si>
  <si>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</si>
  <si>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</si>
  <si>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</si>
  <si>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</si>
  <si>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</si>
  <si>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</si>
  <si>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</si>
  <si>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</si>
  <si>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</si>
  <si>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</si>
  <si>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</si>
  <si>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</si>
  <si>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</si>
  <si>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</si>
  <si>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</si>
  <si>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</si>
  <si>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</si>
  <si>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</si>
  <si>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</si>
  <si>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</si>
  <si>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</si>
  <si>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</si>
  <si>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</si>
  <si>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</si>
  <si>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</si>
  <si>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</si>
  <si>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</si>
  <si>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</si>
  <si>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</si>
  <si>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</si>
  <si>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</si>
  <si>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</si>
  <si>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</si>
  <si>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</si>
  <si>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</si>
  <si>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</si>
  <si>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</si>
  <si>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</si>
  <si>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</si>
  <si>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</si>
  <si>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</si>
  <si>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</si>
  <si>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</si>
  <si>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</si>
  <si>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</si>
  <si>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</si>
  <si>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</si>
  <si>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</si>
  <si>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</si>
  <si>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</si>
  <si>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</si>
  <si>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</si>
  <si>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</si>
  <si>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</si>
  <si>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</si>
  <si>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</si>
  <si>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</si>
  <si>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</si>
  <si>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</si>
  <si>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</si>
  <si>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</si>
  <si>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</si>
  <si>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</si>
  <si>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</si>
  <si>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</si>
  <si>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</si>
  <si>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</si>
  <si>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</si>
  <si>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</si>
  <si>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</si>
  <si>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</si>
  <si>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</si>
  <si>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</si>
  <si>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</si>
  <si>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</si>
  <si>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</si>
  <si>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</si>
  <si>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</si>
  <si>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</si>
  <si>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</si>
  <si>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</si>
  <si>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</si>
  <si>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</si>
  <si>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</si>
  <si>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</si>
  <si>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</si>
  <si>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</si>
  <si>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</si>
  <si>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</si>
  <si>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</si>
  <si>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</si>
  <si>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</si>
  <si>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</si>
  <si>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</si>
  <si>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</si>
  <si>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</si>
  <si>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</si>
  <si>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</si>
  <si>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</si>
  <si>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</si>
  <si>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</si>
  <si>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</si>
  <si>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</si>
  <si>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</si>
  <si>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</si>
  <si>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</si>
  <si>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</si>
  <si>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</si>
  <si>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</si>
  <si>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</si>
  <si>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</si>
  <si>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</si>
  <si>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</si>
  <si>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</si>
  <si>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</si>
  <si>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</si>
  <si>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</si>
  <si>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</si>
  <si>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</si>
  <si>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</si>
  <si>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</si>
  <si>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</si>
  <si>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</si>
  <si>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</si>
  <si>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</si>
  <si>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</si>
  <si>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</si>
  <si>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</si>
  <si>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</si>
  <si>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</si>
  <si>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</si>
  <si>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</si>
  <si>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</si>
  <si>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</si>
  <si>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</si>
  <si>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</si>
  <si>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</si>
  <si>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</si>
  <si>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</si>
  <si>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</si>
  <si>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</si>
  <si>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</si>
  <si>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</si>
  <si>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</si>
  <si>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</si>
  <si>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</si>
  <si>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</si>
  <si>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</si>
  <si>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</si>
  <si>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</si>
  <si>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</si>
  <si>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</si>
  <si>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</si>
  <si>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</si>
  <si>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</si>
  <si>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</si>
  <si>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</si>
  <si>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</si>
  <si>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</si>
  <si>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</si>
  <si>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</si>
  <si>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</si>
  <si>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</si>
  <si>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</si>
  <si>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</si>
  <si>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</si>
  <si>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</si>
  <si>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</si>
  <si>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</si>
  <si>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</si>
  <si>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</si>
  <si>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</si>
  <si>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</si>
  <si>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</si>
  <si>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</si>
  <si>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</si>
  <si>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</si>
  <si>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</si>
  <si>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</si>
  <si>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</si>
  <si>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</si>
  <si>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</si>
  <si>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</si>
  <si>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</si>
  <si>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</si>
  <si>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</si>
  <si>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</si>
  <si>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</si>
  <si>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</si>
  <si>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</si>
  <si>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</si>
  <si>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</si>
  <si>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</si>
  <si>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</si>
  <si>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</si>
  <si>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</si>
  <si>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</si>
  <si>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</si>
  <si>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</si>
  <si>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</si>
  <si>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</si>
  <si>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</si>
  <si>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</si>
  <si>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</si>
  <si>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</si>
  <si>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</si>
  <si>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</si>
  <si>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</si>
  <si>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</si>
  <si>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</si>
  <si>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</si>
  <si>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</si>
  <si>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</si>
  <si>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</si>
  <si>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</si>
  <si>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</si>
  <si>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</si>
  <si>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</si>
  <si>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</si>
  <si>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</si>
  <si>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</si>
  <si>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</si>
  <si>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</si>
  <si>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</si>
  <si>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</si>
  <si>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</si>
  <si>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</si>
  <si>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</si>
  <si>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</si>
  <si>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</si>
  <si>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</si>
  <si>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</si>
  <si>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</si>
  <si>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</si>
  <si>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</si>
  <si>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</si>
  <si>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</si>
  <si>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</si>
  <si>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</si>
  <si>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</si>
  <si>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</si>
  <si>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</si>
  <si>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</si>
  <si>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</si>
  <si>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</si>
  <si>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</si>
  <si>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</si>
  <si>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</si>
  <si>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</si>
  <si>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</si>
  <si>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</si>
  <si>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</si>
  <si>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</si>
  <si>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</si>
  <si>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</si>
  <si>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</si>
  <si>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</si>
  <si>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</si>
  <si>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</si>
  <si>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</si>
  <si>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</si>
  <si>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</si>
  <si>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</si>
  <si>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</si>
  <si>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</si>
  <si>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</si>
  <si>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</si>
  <si>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</si>
  <si>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</si>
  <si>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</si>
  <si>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</si>
  <si>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</si>
  <si>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</si>
  <si>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</si>
  <si>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</si>
  <si>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</si>
  <si>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</si>
  <si>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</si>
  <si>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</si>
  <si>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</si>
  <si>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</si>
  <si>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</si>
  <si>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</si>
  <si>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</si>
  <si>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</si>
  <si>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</si>
  <si>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</si>
  <si>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</si>
  <si>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</si>
  <si>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</si>
  <si>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</si>
  <si>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</si>
  <si>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</si>
  <si>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</si>
  <si>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</si>
  <si>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</si>
  <si>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</si>
  <si>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</si>
  <si>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</si>
  <si>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</si>
  <si>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</si>
  <si>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</si>
  <si>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</si>
  <si>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</si>
  <si>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</si>
  <si>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</si>
  <si>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</si>
  <si>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</si>
  <si>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</si>
  <si>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</si>
  <si>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</si>
  <si>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</si>
  <si>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</si>
  <si>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</si>
  <si>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</si>
  <si>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</si>
  <si>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</si>
  <si>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</si>
  <si>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</si>
  <si>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</si>
  <si>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</si>
  <si>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</si>
  <si>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</si>
  <si>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</si>
  <si>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</si>
  <si>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</si>
  <si>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</si>
  <si>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</si>
  <si>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</si>
  <si>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</si>
  <si>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</si>
  <si>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</si>
  <si>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</si>
  <si>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</si>
  <si>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</si>
  <si>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</si>
  <si>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</si>
  <si>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</si>
  <si>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</si>
  <si>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</si>
  <si>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</si>
  <si>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</si>
  <si>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</si>
  <si>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</si>
  <si>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</si>
  <si>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</si>
  <si>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</si>
  <si>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</si>
  <si>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</si>
  <si>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</si>
  <si>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</si>
  <si>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</si>
  <si>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</si>
  <si>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</si>
  <si>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</si>
  <si>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</si>
  <si>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</si>
  <si>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</si>
  <si>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</si>
  <si>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</si>
  <si>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</si>
  <si>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</si>
  <si>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</si>
  <si>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</si>
  <si>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</si>
  <si>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</si>
  <si>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</si>
  <si>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</si>
  <si>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</si>
  <si>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</si>
  <si>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</si>
  <si>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</si>
  <si>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</si>
  <si>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</si>
  <si>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</si>
  <si>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</si>
  <si>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</si>
  <si>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</si>
  <si>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</si>
  <si>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</si>
  <si>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</si>
  <si>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</si>
  <si>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</si>
  <si>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</si>
  <si>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</si>
  <si>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</si>
  <si>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</si>
  <si>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</si>
  <si>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</si>
  <si>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</si>
  <si>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</si>
  <si>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</si>
  <si>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</si>
  <si>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</si>
  <si>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</si>
  <si>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</si>
  <si>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</si>
  <si>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</si>
  <si>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</si>
  <si>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</si>
  <si>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</si>
  <si>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</si>
  <si>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</si>
  <si>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</si>
  <si>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</si>
  <si>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</si>
  <si>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</si>
  <si>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</si>
  <si>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</si>
  <si>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</si>
  <si>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</si>
  <si>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</si>
  <si>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</si>
  <si>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</si>
  <si>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</si>
  <si>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</si>
  <si>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</si>
  <si>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</si>
  <si>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</si>
  <si>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</si>
  <si>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</si>
  <si>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</si>
  <si>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</si>
  <si>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</si>
  <si>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</si>
  <si>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</si>
  <si>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</si>
  <si>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</si>
  <si>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</si>
  <si>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</si>
  <si>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</si>
  <si>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</si>
  <si>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</si>
  <si>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</si>
  <si>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</si>
  <si>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</si>
  <si>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</si>
  <si>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</si>
  <si>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</si>
  <si>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</si>
  <si>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</si>
  <si>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</si>
  <si>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</si>
  <si>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</si>
  <si>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</si>
  <si>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</si>
  <si>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</si>
  <si>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</si>
  <si>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</si>
  <si>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</si>
  <si>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</si>
  <si>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</si>
  <si>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</si>
  <si>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</si>
  <si>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</si>
  <si>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</si>
  <si>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</si>
  <si>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</si>
  <si>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</si>
  <si>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</si>
  <si>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</si>
  <si>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</si>
  <si>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</si>
  <si>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</si>
  <si>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</si>
  <si>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</si>
  <si>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</si>
  <si>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</si>
  <si>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</si>
  <si>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</si>
  <si>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</si>
  <si>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</si>
  <si>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</si>
  <si>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</si>
  <si>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</si>
  <si>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</si>
  <si>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</si>
  <si>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</si>
  <si>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</si>
  <si>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</si>
  <si>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</si>
  <si>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</si>
  <si>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</si>
  <si>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</si>
  <si>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</si>
  <si>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</si>
  <si>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</si>
  <si>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</si>
  <si>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</si>
  <si>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</si>
  <si>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</si>
  <si>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</si>
  <si>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</si>
  <si>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</si>
  <si>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</si>
  <si>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</si>
  <si>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</si>
  <si>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</si>
  <si>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</si>
  <si>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</si>
  <si>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</si>
  <si>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</si>
  <si>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</si>
  <si>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</si>
  <si>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</si>
  <si>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</si>
  <si>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</si>
  <si>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</si>
  <si>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</si>
  <si>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</si>
  <si>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</si>
  <si>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</si>
  <si>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</si>
  <si>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</si>
  <si>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</si>
  <si>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</si>
  <si>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</si>
  <si>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</si>
  <si>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</si>
  <si>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</si>
  <si>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</si>
  <si>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</si>
  <si>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</si>
  <si>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</si>
  <si>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</si>
  <si>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</si>
  <si>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</si>
  <si>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</si>
  <si>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</si>
  <si>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</si>
  <si>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</si>
  <si>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</si>
  <si>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</si>
  <si>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</si>
  <si>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</si>
  <si>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</si>
  <si>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</si>
  <si>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</si>
  <si>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</si>
  <si>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</si>
  <si>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</si>
  <si>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</si>
  <si>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</si>
  <si>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</si>
  <si>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</si>
  <si>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</si>
  <si>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</si>
  <si>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</si>
  <si>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</si>
  <si>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</si>
  <si>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</si>
  <si>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</si>
  <si>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</si>
  <si>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</si>
  <si>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</si>
  <si>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</si>
  <si>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</si>
  <si>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</si>
  <si>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</si>
  <si>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</si>
  <si>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</si>
  <si>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</si>
  <si>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</si>
  <si>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</si>
  <si>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</si>
  <si>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</si>
  <si>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</si>
  <si>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</si>
  <si>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</si>
  <si>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</si>
  <si>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</si>
  <si>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</si>
  <si>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</si>
  <si>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</si>
  <si>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</si>
  <si>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</si>
  <si>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</si>
  <si>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</si>
  <si>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</si>
  <si>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</si>
  <si>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</si>
  <si>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</si>
  <si>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</si>
  <si>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</si>
  <si>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</si>
  <si>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</si>
  <si>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</si>
  <si>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</si>
  <si>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</si>
  <si>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</si>
  <si>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</si>
  <si>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</si>
  <si>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</si>
  <si>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</si>
  <si>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</si>
  <si>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</si>
  <si>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</si>
  <si>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</si>
  <si>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</si>
  <si>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</si>
  <si>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</si>
  <si>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</si>
  <si>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</si>
  <si>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</si>
  <si>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</si>
  <si>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</si>
  <si>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</si>
  <si>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</si>
  <si>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</si>
  <si>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</si>
  <si>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</si>
  <si>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</si>
  <si>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</si>
  <si>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</si>
  <si>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</si>
  <si>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</si>
  <si>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</si>
  <si>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</si>
  <si>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</si>
  <si>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</si>
  <si>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</si>
  <si>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</si>
  <si>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</si>
  <si>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</si>
  <si>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</si>
  <si>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</si>
  <si>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</si>
  <si>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</si>
  <si>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</si>
  <si>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</si>
  <si>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</si>
  <si>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</si>
  <si>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</si>
  <si>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</si>
  <si>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</si>
  <si>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</si>
  <si>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</si>
  <si>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</si>
  <si>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</si>
  <si>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</si>
  <si>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</si>
  <si>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</si>
  <si>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</si>
  <si>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</si>
  <si>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</si>
  <si>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</si>
  <si>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</si>
  <si>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</si>
  <si>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</si>
  <si>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</si>
  <si>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</si>
  <si>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</si>
  <si>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</si>
  <si>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</si>
  <si>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</si>
  <si>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</si>
  <si>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</si>
  <si>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</si>
  <si>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</si>
  <si>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</si>
  <si>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</si>
  <si>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</si>
  <si>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</si>
  <si>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</si>
  <si>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</si>
  <si>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</si>
  <si>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</si>
  <si>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</si>
  <si>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</si>
  <si>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</si>
  <si>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</si>
  <si>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</si>
  <si>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</si>
  <si>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</si>
  <si>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</si>
  <si>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</si>
  <si>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</si>
  <si>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</si>
  <si>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</si>
  <si>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</si>
  <si>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</si>
  <si>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</si>
  <si>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</si>
  <si>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</si>
  <si>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</si>
  <si>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</si>
  <si>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</si>
  <si>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</si>
  <si>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</si>
  <si>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</si>
  <si>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</si>
  <si>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</si>
  <si>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</si>
  <si>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</si>
  <si>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</si>
  <si>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</si>
  <si>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</si>
  <si>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</si>
  <si>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</si>
  <si>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</si>
  <si>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</si>
  <si>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</si>
  <si>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</si>
  <si>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</si>
  <si>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</si>
  <si>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</si>
  <si>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</si>
  <si>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</si>
  <si>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</si>
  <si>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</si>
  <si>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</si>
  <si>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</si>
  <si>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</si>
  <si>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</si>
  <si>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</si>
  <si>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</si>
  <si>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</si>
  <si>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</si>
  <si>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</si>
  <si>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</si>
  <si>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</si>
  <si>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</si>
  <si>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</si>
  <si>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</si>
  <si>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</si>
  <si>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</si>
  <si>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</si>
  <si>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</si>
  <si>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</si>
  <si>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</si>
  <si>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</si>
  <si>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</si>
  <si>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</si>
  <si>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</si>
  <si>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</si>
  <si>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</si>
  <si>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</si>
  <si>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</si>
  <si>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</si>
  <si>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</si>
  <si>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</si>
  <si>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</si>
  <si>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</si>
  <si>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</si>
  <si>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</si>
  <si>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</si>
  <si>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</si>
  <si>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</si>
  <si>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</si>
  <si>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</si>
  <si>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</si>
  <si>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</si>
  <si>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</si>
  <si>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</si>
  <si>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</si>
  <si>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</si>
  <si>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</si>
  <si>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</si>
  <si>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</si>
  <si>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</si>
  <si>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</si>
  <si>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</si>
  <si>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</si>
  <si>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</si>
  <si>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</si>
  <si>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</si>
  <si>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</si>
  <si>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</si>
  <si>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</si>
  <si>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</si>
  <si>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</si>
  <si>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</si>
  <si>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</si>
  <si>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</si>
  <si>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</si>
  <si>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</si>
  <si>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</si>
  <si>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</si>
  <si>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</si>
  <si>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</si>
  <si>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</si>
  <si>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</si>
  <si>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</si>
  <si>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</si>
  <si>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</si>
  <si>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</si>
  <si>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</si>
  <si>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</si>
  <si>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</si>
  <si>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</si>
  <si>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</si>
  <si>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</si>
  <si>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</si>
  <si>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</si>
  <si>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</si>
  <si>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</si>
  <si>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</si>
  <si>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</si>
  <si>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</si>
  <si>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</si>
  <si>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</si>
  <si>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</si>
  <si>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</si>
  <si>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</si>
  <si>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</si>
  <si>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</si>
  <si>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</si>
  <si>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</si>
  <si>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</si>
  <si>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</si>
  <si>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</si>
  <si>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</si>
  <si>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</si>
  <si>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</si>
  <si>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</si>
  <si>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</si>
  <si>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</si>
  <si>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</si>
  <si>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</si>
  <si>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</si>
  <si>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</si>
  <si>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</si>
  <si>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</si>
  <si>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</si>
  <si>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</si>
  <si>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</si>
  <si>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</si>
  <si>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</si>
  <si>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</si>
  <si>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</si>
  <si>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</si>
  <si>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</si>
  <si>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</si>
  <si>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</si>
  <si>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</si>
  <si>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</si>
  <si>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</si>
  <si>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</si>
  <si>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</si>
  <si>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</si>
  <si>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</si>
  <si>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</si>
  <si>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</si>
  <si>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</si>
  <si>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</si>
  <si>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</si>
  <si>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</si>
  <si>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</si>
  <si>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</si>
  <si>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</si>
  <si>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</si>
  <si>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</si>
  <si>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</si>
  <si>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</si>
  <si>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</si>
  <si>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</si>
  <si>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</si>
  <si>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</si>
  <si>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</si>
  <si>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</si>
  <si>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</si>
  <si>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</si>
  <si>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</si>
  <si>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</si>
  <si>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</si>
  <si>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</si>
  <si>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</si>
  <si>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</si>
  <si>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</si>
  <si>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</si>
  <si>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</si>
  <si>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</si>
  <si>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</si>
  <si>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</si>
  <si>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</si>
  <si>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</si>
  <si>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</si>
  <si>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</si>
  <si>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</si>
  <si>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</si>
  <si>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</si>
  <si>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</si>
  <si>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</si>
  <si>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</si>
  <si>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</si>
  <si>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</si>
  <si>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</si>
  <si>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</si>
  <si>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</si>
  <si>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</si>
  <si>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</si>
  <si>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</si>
  <si>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</si>
  <si>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</si>
  <si>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</si>
  <si>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</si>
  <si>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</si>
  <si>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</si>
  <si>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</si>
  <si>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</si>
  <si>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</si>
  <si>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</si>
  <si>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</si>
  <si>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</si>
  <si>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</si>
  <si>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</si>
  <si>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</si>
  <si>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</si>
  <si>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</si>
  <si>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</si>
  <si>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</si>
  <si>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</si>
  <si>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</si>
  <si>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</si>
  <si>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</si>
  <si>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</si>
  <si>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</si>
  <si>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</si>
  <si>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</si>
  <si>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</si>
  <si>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</si>
  <si>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</si>
  <si>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</si>
  <si>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</si>
  <si>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</si>
  <si>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</si>
  <si>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</si>
  <si>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</si>
  <si>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</si>
  <si>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</si>
  <si>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</si>
  <si>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</si>
  <si>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</si>
  <si>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</si>
  <si>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</si>
  <si>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</si>
  <si>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</si>
  <si>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</si>
  <si>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</si>
  <si>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</si>
  <si>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</si>
  <si>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</si>
  <si>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</si>
  <si>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</si>
  <si>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</si>
  <si>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</si>
  <si>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</si>
  <si>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</si>
  <si>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</si>
  <si>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</si>
  <si>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</si>
  <si>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</si>
  <si>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</si>
  <si>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</si>
  <si>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</si>
  <si>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</si>
  <si>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</si>
  <si>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</si>
  <si>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</si>
  <si>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</si>
  <si>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</si>
  <si>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</si>
  <si>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</si>
  <si>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</si>
  <si>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</si>
  <si>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</si>
  <si>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</si>
  <si>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</si>
  <si>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</si>
  <si>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</si>
  <si>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</si>
  <si>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</si>
  <si>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</si>
  <si>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</si>
  <si>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</si>
  <si>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</si>
  <si>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</si>
  <si>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</si>
  <si>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</si>
  <si>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</si>
  <si>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</si>
  <si>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</si>
  <si>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</si>
  <si>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</si>
  <si>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</si>
  <si>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</si>
  <si>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</si>
  <si>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</si>
  <si>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</si>
  <si>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</si>
  <si>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</si>
  <si>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</si>
  <si>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</si>
  <si>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</si>
  <si>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</si>
  <si>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</si>
  <si>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</si>
  <si>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</si>
  <si>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</si>
  <si>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</si>
  <si>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</si>
  <si>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</si>
  <si>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</si>
  <si>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</si>
  <si>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</si>
  <si>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</si>
  <si>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</si>
  <si>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</si>
  <si>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</si>
  <si>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</si>
  <si>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</si>
  <si>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</si>
  <si>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</si>
  <si>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</si>
  <si>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</si>
  <si>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</si>
  <si>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</si>
  <si>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</si>
  <si>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</si>
  <si>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</si>
  <si>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</si>
  <si>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</si>
  <si>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</si>
  <si>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</si>
  <si>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</si>
  <si>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</si>
  <si>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</si>
  <si>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</si>
  <si>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</si>
  <si>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</si>
  <si>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</si>
  <si>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</si>
  <si>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</si>
  <si>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</si>
  <si>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</si>
  <si>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</si>
  <si>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</si>
  <si>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</si>
  <si>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</si>
  <si>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</si>
  <si>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</si>
  <si>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</si>
  <si>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</si>
  <si>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</si>
  <si>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</si>
  <si>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</si>
  <si>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</si>
  <si>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</si>
  <si>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</si>
  <si>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</si>
  <si>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</si>
  <si>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</si>
  <si>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</si>
  <si>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</si>
  <si>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</si>
  <si>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</si>
  <si>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</si>
  <si>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</si>
  <si>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</si>
  <si>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</si>
  <si>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</si>
  <si>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</si>
  <si>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</si>
  <si>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</si>
  <si>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</si>
  <si>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</si>
  <si>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</si>
  <si>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</si>
  <si>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</si>
  <si>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</si>
  <si>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</si>
  <si>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</si>
  <si>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</si>
  <si>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</si>
  <si>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</si>
  <si>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</si>
  <si>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</si>
  <si>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</si>
  <si>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</si>
  <si>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</si>
  <si>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</si>
  <si>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</si>
  <si>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</si>
  <si>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</si>
  <si>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</si>
  <si>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</si>
  <si>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</si>
  <si>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</si>
  <si>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</si>
  <si>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</si>
  <si>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</si>
  <si>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</si>
  <si>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</si>
  <si>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</si>
  <si>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</si>
  <si>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</si>
  <si>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</si>
  <si>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</si>
  <si>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</si>
  <si>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</si>
  <si>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</si>
  <si>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</si>
  <si>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</si>
  <si>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</si>
  <si>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</si>
  <si>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</si>
  <si>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</si>
  <si>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</si>
  <si>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</si>
  <si>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</si>
  <si>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</si>
  <si>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</si>
  <si>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</si>
  <si>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</si>
  <si>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</si>
  <si>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</si>
  <si>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</si>
  <si>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</si>
  <si>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</si>
  <si>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</si>
  <si>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</si>
  <si>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</si>
  <si>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</si>
  <si>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</si>
  <si>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</si>
  <si>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</si>
  <si>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</si>
  <si>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</si>
  <si>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</si>
  <si>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</si>
  <si>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</si>
  <si>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</si>
  <si>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</si>
  <si>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</si>
  <si>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</si>
  <si>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</si>
  <si>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</si>
  <si>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</si>
  <si>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</si>
  <si>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</si>
  <si>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</si>
  <si>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</si>
  <si>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</si>
  <si>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</si>
  <si>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</si>
  <si>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</si>
  <si>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</si>
  <si>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</si>
  <si>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</si>
  <si>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</si>
  <si>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</si>
  <si>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</si>
  <si>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</si>
  <si>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</si>
  <si>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</si>
  <si>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</si>
  <si>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</si>
  <si>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</si>
  <si>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</si>
  <si>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</si>
  <si>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</si>
  <si>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</si>
  <si>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</si>
  <si>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</si>
  <si>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</si>
  <si>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</si>
  <si>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</si>
  <si>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</si>
  <si>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</si>
  <si>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</si>
  <si>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</si>
  <si>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</si>
  <si>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</si>
  <si>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</si>
  <si>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</si>
  <si>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</si>
  <si>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</si>
  <si>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</si>
  <si>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</si>
  <si>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</si>
  <si>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</si>
  <si>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</si>
  <si>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</si>
  <si>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</si>
  <si>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</si>
  <si>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</si>
  <si>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</si>
  <si>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</si>
  <si>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</si>
  <si>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</si>
  <si>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</si>
  <si>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</si>
  <si>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</si>
  <si>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</si>
  <si>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</si>
  <si>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</si>
  <si>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</si>
  <si>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</si>
  <si>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</si>
  <si>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</si>
  <si>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</si>
  <si>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</si>
  <si>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</si>
  <si>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</si>
  <si>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</si>
  <si>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</si>
  <si>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</si>
  <si>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</si>
  <si>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</si>
  <si>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</si>
  <si>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</si>
  <si>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</si>
  <si>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</si>
  <si>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</si>
  <si>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</si>
  <si>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</si>
  <si>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</si>
  <si>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</si>
  <si>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</si>
  <si>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</si>
  <si>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</si>
  <si>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</si>
  <si>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</si>
  <si>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</si>
  <si>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</si>
  <si>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</si>
  <si>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</si>
  <si>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</si>
  <si>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</si>
  <si>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</si>
  <si>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</si>
  <si>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</si>
  <si>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</si>
  <si>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</si>
  <si>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</si>
  <si>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</si>
  <si>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</si>
  <si>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</si>
  <si>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</si>
  <si>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</si>
  <si>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</si>
  <si>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</si>
  <si>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</si>
  <si>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</si>
  <si>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</si>
  <si>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</si>
  <si>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</si>
  <si>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</si>
  <si>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</si>
  <si>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</si>
  <si>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</si>
  <si>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</si>
  <si>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</si>
  <si>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</si>
  <si>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</si>
  <si>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</si>
  <si>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</si>
  <si>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</si>
  <si>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</si>
  <si>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</si>
  <si>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</si>
  <si>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</si>
  <si>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</si>
  <si>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</si>
  <si>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</si>
  <si>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</si>
  <si>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</si>
  <si>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</si>
  <si>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</si>
  <si>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</si>
  <si>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</si>
  <si>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</si>
  <si>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</si>
  <si>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</si>
  <si>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</si>
  <si>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</si>
  <si>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</si>
  <si>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</si>
  <si>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</si>
  <si>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</si>
  <si>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</si>
  <si>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</si>
  <si>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</si>
  <si>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</si>
  <si>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</si>
  <si>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</si>
  <si>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</si>
  <si>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</si>
  <si>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</si>
  <si>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</si>
  <si>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</si>
  <si>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</si>
  <si>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</si>
  <si>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</si>
  <si>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</si>
  <si>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</si>
  <si>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</si>
  <si>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</si>
  <si>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</si>
  <si>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</si>
  <si>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</si>
  <si>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</si>
  <si>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</si>
  <si>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</si>
  <si>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</si>
  <si>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</si>
  <si>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</si>
  <si>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</si>
  <si>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</si>
  <si>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</si>
  <si>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</si>
  <si>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</si>
  <si>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</si>
  <si>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</si>
  <si>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</si>
  <si>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</si>
  <si>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</si>
  <si>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</si>
  <si>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</si>
  <si>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</si>
  <si>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</si>
  <si>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</si>
  <si>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</si>
  <si>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</si>
  <si>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</si>
  <si>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</si>
  <si>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</si>
  <si>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</si>
  <si>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</si>
  <si>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</si>
  <si>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</si>
  <si>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</si>
  <si>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</si>
  <si>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</si>
  <si>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</si>
  <si>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</si>
  <si>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</si>
  <si>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</si>
  <si>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</si>
  <si>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</si>
  <si>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</si>
  <si>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</si>
  <si>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</si>
  <si>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</si>
  <si>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</si>
  <si>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</si>
  <si>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</si>
  <si>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</si>
  <si>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</si>
  <si>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</si>
  <si>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</si>
  <si>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</si>
  <si>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</si>
  <si>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</si>
  <si>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</si>
  <si>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</si>
  <si>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</si>
  <si>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</si>
  <si>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</si>
  <si>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</si>
  <si>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</si>
  <si>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</si>
  <si>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</si>
  <si>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</si>
  <si>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</si>
  <si>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</si>
  <si>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</si>
  <si>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</si>
  <si>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</si>
  <si>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</si>
  <si>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</si>
  <si>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</si>
  <si>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</si>
  <si>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</si>
  <si>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</si>
  <si>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</si>
  <si>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</si>
  <si>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</si>
  <si>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</si>
  <si>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</si>
  <si>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</si>
  <si>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</si>
  <si>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</si>
  <si>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</si>
  <si>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</si>
  <si>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</si>
  <si>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</si>
  <si>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</si>
  <si>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</si>
  <si>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</si>
  <si>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</si>
  <si>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</si>
  <si>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</si>
  <si>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</si>
  <si>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</si>
  <si>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</si>
  <si>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</si>
  <si>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</si>
  <si>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</si>
  <si>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</si>
  <si>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</si>
  <si>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</si>
  <si>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</si>
  <si>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</si>
  <si>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</si>
  <si>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</si>
  <si>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</si>
  <si>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</si>
  <si>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</si>
  <si>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</si>
  <si>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</si>
  <si>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</si>
  <si>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</si>
  <si>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</si>
  <si>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</si>
  <si>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</si>
  <si>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</si>
  <si>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</si>
  <si>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</si>
  <si>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</si>
  <si>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</si>
  <si>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</si>
  <si>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</si>
  <si>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</si>
  <si>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</si>
  <si>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</si>
  <si>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</si>
  <si>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</si>
  <si>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</si>
  <si>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</si>
  <si>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</si>
  <si>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</si>
  <si>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</si>
  <si>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</si>
  <si>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</si>
  <si>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</si>
  <si>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</si>
  <si>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</si>
  <si>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</si>
  <si>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</si>
  <si>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</si>
  <si>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</si>
  <si>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</si>
  <si>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</si>
  <si>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</si>
  <si>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</si>
  <si>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</si>
  <si>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</si>
  <si>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</si>
  <si>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</si>
  <si>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</si>
  <si>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</si>
  <si>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</si>
  <si>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</si>
  <si>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</si>
  <si>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</si>
  <si>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</si>
  <si>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</si>
  <si>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</si>
  <si>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</si>
  <si>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</si>
  <si>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</si>
  <si>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</si>
  <si>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</si>
  <si>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</si>
  <si>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</si>
  <si>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</si>
  <si>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</si>
  <si>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</si>
  <si>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</si>
  <si>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</si>
  <si>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</si>
  <si>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</si>
  <si>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</si>
  <si>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</si>
  <si>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</si>
  <si>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</si>
  <si>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</si>
  <si>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</si>
  <si>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</si>
  <si>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</si>
  <si>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</si>
  <si>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</si>
  <si>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</si>
  <si>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</si>
  <si>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</si>
  <si>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</si>
  <si>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</si>
  <si>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</si>
  <si>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</si>
  <si>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</si>
  <si>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</si>
  <si>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</si>
  <si>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</si>
  <si>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</si>
  <si>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</si>
  <si>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</si>
  <si>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</si>
  <si>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</si>
  <si>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</si>
  <si>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</si>
  <si>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</si>
  <si>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</si>
  <si>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</si>
  <si>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</si>
  <si>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</si>
  <si>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</si>
  <si>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</si>
  <si>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</si>
  <si>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</si>
  <si>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</si>
  <si>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</si>
  <si>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</si>
  <si>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</si>
  <si>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</si>
  <si>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</si>
  <si>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</si>
  <si>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</si>
  <si>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</si>
  <si>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</si>
  <si>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</si>
  <si>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</si>
  <si>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</si>
  <si>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</si>
  <si>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</si>
  <si>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</si>
  <si>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</si>
  <si>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</si>
  <si>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</si>
  <si>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</si>
  <si>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</si>
  <si>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</si>
  <si>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</si>
  <si>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</si>
  <si>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</si>
  <si>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</si>
  <si>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</si>
  <si>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</si>
  <si>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</si>
  <si>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</si>
  <si>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</si>
  <si>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</si>
  <si>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</si>
  <si>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</si>
  <si>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</si>
  <si>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</si>
  <si>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</si>
  <si>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</si>
  <si>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</si>
  <si>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</si>
  <si>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</si>
  <si>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</si>
  <si>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</si>
  <si>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</si>
  <si>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</si>
  <si>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</si>
  <si>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</si>
  <si>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</si>
  <si>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</si>
  <si>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</si>
  <si>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</si>
  <si>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</si>
  <si>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</si>
  <si>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</si>
  <si>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</si>
  <si>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</si>
  <si>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</si>
  <si>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</si>
  <si>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</si>
  <si>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</si>
  <si>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</si>
  <si>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</si>
  <si>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</si>
  <si>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</si>
  <si>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</si>
  <si>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</si>
  <si>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</si>
  <si>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</si>
  <si>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</si>
  <si>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</si>
  <si>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</si>
  <si>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</si>
  <si>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</si>
  <si>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</si>
  <si>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</si>
  <si>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</si>
  <si>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</si>
  <si>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</si>
  <si>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</si>
  <si>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</si>
  <si>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</si>
  <si>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</si>
  <si>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</si>
  <si>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</si>
  <si>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</si>
  <si>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</si>
  <si>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</si>
  <si>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</si>
  <si>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</si>
  <si>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</si>
  <si>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</si>
  <si>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</si>
  <si>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</si>
  <si>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</si>
  <si>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</si>
  <si>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</si>
  <si>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</si>
  <si>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</si>
  <si>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</si>
  <si>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</si>
  <si>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</si>
  <si>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</si>
  <si>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</si>
  <si>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</si>
  <si>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</si>
  <si>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</si>
  <si>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</si>
  <si>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</si>
  <si>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</si>
  <si>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</si>
  <si>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</si>
  <si>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</si>
  <si>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</si>
  <si>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</si>
  <si>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</si>
  <si>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</si>
  <si>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</si>
  <si>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</si>
  <si>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</si>
  <si>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</si>
  <si>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</si>
  <si>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</si>
  <si>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</si>
  <si>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</si>
  <si>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</si>
  <si>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</si>
  <si>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</si>
  <si>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</si>
  <si>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</si>
  <si>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</si>
  <si>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</si>
  <si>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</si>
  <si>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</si>
  <si>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</si>
  <si>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</si>
  <si>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</si>
  <si>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</si>
  <si>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</si>
  <si>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</si>
  <si>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</si>
  <si>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</si>
  <si>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</si>
  <si>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</si>
  <si>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</si>
  <si>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</si>
  <si>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</si>
  <si>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</si>
  <si>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</si>
  <si>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</si>
  <si>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</si>
  <si>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</si>
  <si>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</si>
  <si>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</si>
  <si>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</si>
  <si>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</si>
  <si>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</si>
  <si>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</si>
  <si>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</si>
  <si>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</si>
  <si>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</si>
  <si>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</si>
  <si>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</si>
  <si>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</si>
  <si>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</si>
  <si>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</si>
  <si>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</si>
  <si>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</si>
  <si>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</si>
  <si>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</si>
  <si>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</si>
  <si>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</si>
  <si>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</si>
  <si>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</si>
  <si>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</si>
  <si>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</si>
  <si>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</si>
  <si>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</si>
  <si>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</si>
  <si>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</si>
  <si>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</si>
  <si>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</si>
  <si>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</si>
  <si>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</si>
  <si>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</si>
  <si>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</si>
  <si>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</si>
  <si>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</si>
  <si>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</si>
  <si>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</si>
  <si>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</si>
  <si>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</si>
  <si>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</si>
  <si>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</si>
  <si>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</si>
  <si>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</si>
  <si>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</si>
  <si>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</si>
  <si>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</si>
  <si>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</si>
  <si>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</si>
  <si>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</si>
  <si>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</si>
  <si>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</si>
  <si>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</si>
  <si>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</si>
  <si>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</si>
  <si>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</si>
  <si>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</si>
  <si>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</si>
  <si>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</si>
  <si>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</si>
  <si>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</si>
  <si>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</si>
  <si>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</si>
  <si>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</si>
  <si>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</si>
  <si>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</si>
  <si>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</si>
  <si>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</si>
  <si>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</si>
  <si>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</si>
  <si>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</si>
  <si>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</si>
  <si>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</si>
  <si>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</si>
  <si>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</si>
  <si>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</si>
  <si>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</si>
  <si>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</si>
  <si>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</si>
  <si>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</si>
  <si>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</si>
  <si>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</si>
  <si>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</si>
  <si>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</si>
  <si>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</si>
  <si>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</si>
  <si>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</si>
  <si>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</si>
  <si>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</si>
  <si>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</si>
  <si>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</si>
  <si>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</si>
  <si>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</si>
  <si>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</si>
  <si>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</si>
  <si>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</si>
  <si>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</si>
  <si>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</si>
  <si>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</si>
  <si>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</si>
  <si>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</si>
  <si>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</si>
  <si>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</si>
  <si>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</si>
  <si>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</si>
  <si>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</si>
  <si>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</si>
  <si>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</si>
  <si>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</si>
  <si>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</si>
  <si>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</si>
  <si>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</si>
  <si>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</si>
  <si>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</si>
  <si>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</si>
  <si>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</si>
  <si>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</si>
  <si>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</si>
  <si>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</si>
  <si>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</si>
  <si>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</si>
  <si>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</si>
  <si>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</si>
  <si>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</si>
  <si>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</si>
  <si>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</si>
  <si>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</si>
  <si>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</si>
  <si>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</si>
  <si>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</si>
  <si>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</si>
  <si>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</si>
  <si>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</si>
  <si>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</si>
  <si>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</si>
  <si>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</si>
  <si>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</si>
  <si>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</si>
  <si>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</si>
  <si>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</si>
  <si>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</si>
  <si>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</si>
  <si>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</si>
  <si>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</si>
  <si>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</si>
  <si>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</si>
  <si>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</si>
  <si>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</si>
  <si>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</si>
  <si>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</si>
  <si>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</si>
  <si>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</si>
  <si>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</si>
  <si>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</si>
  <si>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</si>
  <si>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</si>
  <si>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</si>
  <si>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</si>
  <si>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</si>
  <si>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</si>
  <si>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</si>
  <si>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</si>
  <si>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</si>
  <si>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</si>
  <si>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</si>
  <si>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</si>
  <si>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</si>
  <si>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</si>
  <si>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</si>
  <si>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</si>
  <si>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</si>
  <si>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</si>
  <si>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</si>
  <si>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</si>
  <si>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</si>
  <si>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</si>
  <si>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</si>
  <si>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</si>
  <si>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</si>
  <si>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</si>
  <si>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</si>
  <si>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</si>
  <si>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</si>
  <si>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</si>
  <si>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</si>
  <si>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</si>
  <si>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</si>
  <si>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</si>
  <si>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</si>
  <si>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</si>
  <si>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</si>
  <si>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</si>
  <si>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</si>
  <si>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</si>
  <si>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</si>
  <si>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</si>
  <si>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</si>
  <si>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</si>
  <si>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</si>
  <si>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</si>
  <si>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</si>
  <si>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</si>
  <si>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</si>
  <si>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</si>
  <si>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</si>
  <si>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</si>
  <si>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</si>
  <si>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</si>
  <si>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</si>
  <si>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</si>
  <si>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</si>
  <si>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</si>
  <si>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</si>
  <si>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</si>
  <si>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</si>
  <si>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</si>
  <si>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</si>
  <si>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</si>
  <si>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</si>
  <si>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</si>
  <si>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</si>
  <si>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</si>
  <si>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</si>
  <si>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</si>
  <si>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</si>
  <si>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</si>
  <si>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</si>
  <si>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</si>
  <si>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</si>
  <si>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</si>
  <si>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</si>
  <si>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</si>
  <si>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</si>
  <si>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</si>
  <si>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</si>
  <si>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</si>
  <si>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</si>
  <si>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</si>
  <si>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</si>
  <si>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</si>
  <si>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</si>
  <si>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</si>
  <si>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</si>
  <si>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</si>
  <si>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</si>
  <si>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</si>
  <si>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</si>
  <si>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</si>
  <si>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</si>
  <si>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</si>
  <si>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</si>
  <si>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</si>
  <si>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</si>
  <si>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</si>
  <si>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</si>
  <si>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</si>
  <si>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</si>
  <si>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</si>
  <si>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</si>
  <si>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</si>
  <si>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</si>
  <si>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</si>
  <si>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</si>
  <si>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</si>
  <si>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</si>
  <si>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</si>
  <si>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</si>
  <si>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</si>
  <si>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</si>
  <si>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</si>
  <si>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</si>
  <si>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</si>
  <si>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</si>
  <si>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</si>
  <si>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</si>
  <si>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</si>
  <si>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</si>
  <si>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</si>
  <si>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</si>
  <si>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</si>
  <si>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</si>
  <si>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</si>
  <si>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</si>
  <si>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</si>
  <si>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</si>
  <si>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</si>
  <si>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</si>
  <si>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</si>
  <si>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</si>
  <si>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</si>
  <si>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</si>
  <si>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</si>
  <si>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</si>
  <si>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</si>
  <si>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</si>
  <si>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</si>
  <si>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</si>
  <si>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</si>
  <si>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</si>
  <si>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</si>
  <si>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</si>
  <si>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</si>
  <si>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</si>
  <si>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</si>
  <si>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</si>
  <si>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</si>
  <si>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</si>
  <si>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</si>
  <si>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</si>
  <si>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</si>
  <si>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</si>
  <si>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</si>
  <si>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</si>
  <si>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</si>
  <si>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</si>
  <si>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</si>
  <si>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</si>
  <si>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</si>
  <si>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</si>
  <si>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</si>
  <si>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</si>
  <si>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</si>
  <si>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</si>
  <si>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</si>
  <si>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</si>
  <si>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</si>
  <si>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</si>
  <si>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</si>
  <si>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</si>
  <si>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</si>
  <si>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</si>
  <si>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</si>
  <si>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</si>
  <si>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</si>
  <si>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</si>
  <si>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</si>
  <si>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</si>
  <si>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</si>
  <si>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</si>
  <si>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</si>
  <si>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</si>
  <si>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</si>
  <si>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</si>
  <si>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</si>
  <si>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</si>
  <si>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</si>
  <si>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</si>
  <si>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</si>
  <si>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</si>
  <si>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</si>
  <si>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</si>
  <si>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</si>
  <si>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</si>
  <si>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</si>
  <si>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</si>
  <si>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</si>
  <si>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</si>
  <si>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</si>
  <si>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</si>
  <si>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</si>
  <si>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</si>
  <si>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</si>
  <si>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</si>
  <si>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</si>
  <si>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</si>
  <si>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</si>
  <si>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</si>
  <si>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</si>
  <si>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</si>
  <si>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</si>
  <si>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</si>
  <si>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</si>
  <si>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</si>
  <si>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</si>
  <si>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</si>
  <si>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</si>
  <si>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</si>
  <si>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</si>
  <si>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</si>
  <si>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</si>
  <si>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</si>
  <si>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</si>
  <si>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</si>
  <si>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</si>
  <si>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</si>
  <si>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</si>
  <si>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</si>
  <si>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</si>
  <si>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</si>
  <si>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</si>
  <si>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</si>
  <si>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</si>
  <si>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</si>
  <si>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</si>
  <si>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</si>
  <si>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</si>
  <si>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</si>
  <si>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</si>
  <si>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</si>
  <si>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</si>
  <si>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</si>
  <si>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</si>
  <si>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</si>
  <si>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</si>
  <si>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</si>
  <si>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</si>
  <si>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</si>
  <si>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</si>
  <si>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</si>
  <si>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</si>
  <si>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</si>
  <si>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</si>
  <si>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</si>
  <si>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</si>
  <si>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</si>
  <si>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</si>
  <si>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</si>
  <si>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</si>
  <si>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</si>
  <si>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</si>
  <si>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</si>
  <si>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</si>
  <si>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</si>
  <si>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</si>
  <si>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</si>
  <si>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</si>
  <si>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</si>
  <si>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</si>
  <si>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</si>
  <si>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</si>
  <si>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</si>
  <si>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</si>
  <si>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</si>
  <si>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</si>
  <si>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</si>
  <si>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</si>
  <si>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</si>
  <si>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</si>
  <si>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</si>
  <si>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</si>
  <si>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</si>
  <si>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</si>
  <si>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</si>
  <si>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</si>
  <si>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</si>
  <si>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</si>
  <si>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</si>
  <si>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</si>
  <si>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</si>
  <si>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</si>
  <si>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</si>
  <si>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</si>
  <si>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</si>
  <si>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</si>
  <si>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</si>
  <si>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</si>
  <si>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</si>
  <si>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</si>
  <si>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</si>
  <si>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</si>
  <si>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</si>
  <si>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</si>
  <si>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</si>
  <si>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</si>
  <si>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</si>
  <si>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</si>
  <si>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</si>
  <si>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</si>
  <si>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</si>
  <si>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</si>
  <si>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</si>
  <si>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</si>
  <si>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</si>
  <si>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</si>
  <si>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</si>
  <si>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</si>
  <si>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</si>
  <si>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</si>
  <si>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</si>
  <si>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</si>
  <si>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</si>
  <si>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</si>
  <si>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</si>
  <si>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</si>
  <si>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</si>
  <si>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</si>
  <si>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</si>
  <si>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</si>
  <si>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</si>
  <si>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</si>
  <si>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</si>
  <si>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</si>
  <si>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</si>
  <si>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</si>
  <si>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</si>
  <si>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</si>
  <si>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</si>
  <si>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</si>
  <si>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</si>
  <si>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</si>
  <si>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</si>
  <si>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</si>
  <si>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</si>
  <si>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</si>
  <si>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</si>
  <si>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</si>
  <si>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</si>
  <si>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</si>
  <si>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</si>
  <si>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</si>
  <si>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</si>
  <si>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</si>
  <si>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</si>
  <si>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</si>
  <si>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</si>
  <si>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</si>
  <si>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</si>
  <si>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</si>
  <si>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</si>
  <si>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</si>
  <si>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</si>
  <si>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</si>
  <si>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</si>
  <si>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</si>
  <si>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</si>
  <si>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</si>
  <si>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</si>
  <si>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</si>
  <si>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</si>
  <si>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</si>
  <si>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</si>
  <si>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</si>
  <si>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</si>
  <si>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</si>
  <si>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</si>
  <si>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</si>
  <si>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</si>
  <si>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</si>
  <si>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</si>
  <si>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</si>
  <si>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</si>
  <si>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</si>
  <si>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</si>
  <si>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</si>
  <si>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</si>
  <si>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</si>
  <si>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</si>
  <si>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</si>
  <si>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</si>
  <si>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</si>
  <si>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</si>
  <si>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</si>
  <si>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</si>
  <si>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</si>
  <si>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</si>
  <si>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</si>
  <si>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</si>
  <si>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</si>
  <si>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</si>
  <si>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</si>
  <si>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</si>
  <si>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</si>
  <si>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</si>
  <si>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</si>
  <si>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</si>
  <si>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</si>
  <si>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</si>
  <si>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</si>
  <si>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</si>
  <si>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</si>
  <si>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</si>
  <si>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</si>
  <si>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</si>
  <si>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</si>
  <si>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</si>
  <si>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</si>
  <si>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</si>
  <si>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</si>
  <si>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</si>
  <si>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</si>
  <si>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</si>
  <si>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</si>
  <si>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</si>
  <si>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</si>
  <si>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</si>
  <si>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</si>
  <si>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</si>
  <si>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</si>
  <si>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</si>
  <si>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</si>
  <si>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</si>
  <si>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</si>
  <si>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</si>
  <si>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</si>
  <si>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</si>
  <si>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</si>
  <si>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</si>
  <si>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</si>
  <si>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</si>
  <si>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</si>
  <si>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</si>
  <si>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</si>
  <si>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</si>
  <si>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</si>
  <si>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</si>
  <si>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</si>
  <si>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</si>
  <si>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</si>
  <si>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</si>
  <si>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</si>
  <si>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</si>
  <si>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</si>
  <si>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</si>
  <si>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</si>
  <si>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</si>
  <si>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</si>
  <si>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</si>
  <si>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</si>
  <si>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</si>
  <si>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</si>
  <si>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</si>
  <si>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</si>
  <si>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</si>
  <si>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</si>
  <si>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</si>
  <si>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</si>
  <si>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</si>
  <si>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</si>
  <si>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</si>
  <si>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</si>
  <si>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</si>
  <si>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</si>
  <si>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</si>
  <si>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</si>
  <si>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</si>
  <si>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</si>
  <si>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</si>
  <si>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</si>
  <si>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</si>
  <si>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</si>
  <si>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</si>
  <si>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</si>
  <si>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</si>
  <si>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</si>
  <si>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</si>
  <si>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</si>
  <si>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</si>
  <si>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</si>
  <si>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</si>
  <si>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</si>
  <si>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</si>
  <si>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</si>
  <si>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</si>
  <si>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</si>
  <si>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</si>
  <si>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</si>
  <si>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</si>
  <si>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</si>
  <si>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</si>
  <si>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</si>
  <si>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</si>
  <si>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</si>
  <si>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</si>
  <si>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</si>
  <si>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</si>
  <si>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</si>
  <si>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</si>
  <si>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</si>
  <si>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</si>
  <si>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</si>
  <si>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</si>
  <si>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</si>
  <si>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</si>
  <si>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</si>
  <si>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</si>
  <si>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</si>
  <si>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</si>
  <si>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</si>
  <si>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</si>
  <si>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</si>
  <si>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</si>
  <si>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</si>
  <si>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</si>
  <si>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</si>
  <si>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</si>
  <si>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</si>
  <si>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</si>
  <si>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</si>
  <si>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</si>
  <si>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</si>
  <si>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</si>
  <si>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</si>
  <si>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</si>
  <si>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</si>
  <si>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</si>
  <si>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</si>
  <si>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</si>
  <si>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</si>
  <si>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</si>
  <si>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</si>
  <si>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</si>
  <si>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</si>
  <si>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</si>
  <si>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</si>
  <si>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</si>
  <si>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</si>
  <si>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</si>
  <si>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</si>
  <si>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</si>
  <si>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</si>
  <si>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</si>
  <si>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</si>
  <si>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</si>
  <si>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</si>
  <si>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</si>
  <si>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</si>
  <si>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</si>
  <si>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</si>
  <si>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</si>
  <si>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</si>
  <si>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</si>
  <si>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</si>
  <si>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</si>
  <si>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</si>
  <si>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</si>
  <si>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</si>
  <si>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</si>
  <si>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</si>
  <si>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</si>
  <si>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</si>
  <si>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</si>
  <si>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</si>
  <si>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</si>
  <si>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</si>
  <si>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</si>
  <si>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</si>
  <si>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</si>
  <si>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</si>
  <si>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</si>
  <si>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</si>
  <si>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</si>
  <si>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</si>
  <si>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</si>
  <si>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</si>
  <si>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</si>
  <si>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</si>
  <si>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</si>
  <si>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</si>
  <si>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</si>
  <si>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</si>
  <si>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</si>
  <si>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</si>
  <si>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</si>
  <si>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</si>
  <si>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</si>
  <si>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</si>
  <si>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</si>
  <si>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</si>
  <si>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</si>
  <si>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</si>
  <si>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</si>
  <si>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</si>
  <si>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</si>
  <si>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</si>
  <si>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</si>
  <si>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</si>
  <si>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</si>
  <si>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</si>
  <si>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</si>
  <si>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</si>
  <si>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</si>
  <si>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</si>
  <si>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</si>
  <si>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</si>
  <si>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</si>
  <si>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</si>
  <si>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</si>
  <si>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</si>
  <si>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</si>
  <si>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</si>
  <si>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</si>
  <si>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</si>
  <si>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</si>
  <si>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</si>
  <si>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</si>
  <si>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</si>
  <si>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</si>
  <si>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</si>
  <si>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</si>
  <si>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</si>
  <si>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</si>
  <si>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</si>
  <si>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</si>
  <si>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</si>
  <si>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</si>
  <si>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</si>
  <si>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</si>
  <si>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</si>
  <si>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</si>
  <si>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</si>
  <si>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</si>
  <si>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</si>
  <si>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</si>
  <si>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</si>
  <si>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</si>
  <si>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</si>
  <si>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</si>
  <si>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</si>
  <si>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</si>
  <si>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</si>
  <si>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</si>
  <si>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</si>
  <si>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</si>
  <si>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</si>
  <si>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</si>
  <si>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</si>
  <si>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</si>
  <si>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</si>
  <si>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</si>
  <si>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</si>
  <si>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</si>
  <si>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</si>
  <si>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</si>
  <si>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</si>
  <si>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</si>
  <si>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</si>
  <si>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</si>
  <si>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</si>
  <si>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</si>
  <si>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</si>
  <si>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</si>
  <si>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</si>
  <si>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</si>
  <si>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</si>
  <si>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</si>
  <si>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</si>
  <si>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</si>
  <si>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</si>
  <si>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</si>
  <si>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</si>
  <si>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</si>
  <si>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</si>
  <si>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</si>
  <si>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</si>
  <si>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</si>
  <si>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</si>
  <si>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</si>
  <si>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</si>
  <si>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</si>
  <si>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</si>
  <si>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</si>
  <si>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</si>
  <si>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</si>
  <si>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</si>
  <si>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</si>
  <si>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</si>
  <si>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</si>
  <si>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</si>
  <si>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</si>
  <si>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</si>
  <si>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</si>
  <si>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</si>
  <si>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</si>
  <si>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</si>
  <si>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</si>
  <si>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</si>
  <si>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</si>
  <si>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</si>
  <si>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</si>
  <si>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</si>
  <si>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</si>
  <si>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</si>
  <si>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</si>
  <si>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</si>
  <si>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</si>
  <si>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</si>
  <si>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</si>
  <si>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</si>
  <si>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</si>
  <si>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</si>
  <si>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</si>
  <si>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</si>
  <si>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</si>
  <si>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</si>
  <si>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</si>
  <si>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</si>
  <si>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</si>
  <si>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</si>
  <si>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</si>
  <si>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</si>
  <si>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</si>
  <si>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</si>
  <si>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</si>
  <si>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</si>
  <si>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</si>
  <si>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</si>
  <si>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</si>
  <si>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</si>
  <si>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</si>
  <si>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</si>
  <si>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</si>
  <si>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</si>
  <si>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</si>
  <si>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</si>
  <si>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</si>
  <si>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</si>
  <si>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</si>
  <si>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</si>
  <si>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</si>
  <si>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</si>
  <si>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</si>
  <si>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</si>
  <si>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</si>
  <si>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</si>
  <si>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</si>
  <si>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</si>
  <si>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</si>
  <si>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</si>
  <si>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</si>
  <si>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</si>
  <si>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</si>
  <si>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</si>
  <si>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</si>
  <si>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</si>
  <si>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</si>
  <si>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</si>
  <si>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</si>
  <si>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</si>
  <si>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</si>
  <si>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</si>
  <si>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</si>
  <si>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</si>
  <si>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</si>
  <si>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</si>
  <si>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</si>
  <si>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</si>
  <si>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</si>
  <si>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</si>
  <si>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</si>
  <si>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</si>
  <si>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</si>
  <si>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</si>
  <si>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</si>
  <si>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</si>
  <si>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</si>
  <si>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</si>
  <si>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</si>
  <si>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</si>
  <si>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</si>
  <si>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</si>
  <si>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</si>
  <si>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</si>
  <si>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</si>
  <si>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</si>
  <si>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</si>
  <si>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</si>
  <si>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</si>
  <si>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</si>
  <si>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</si>
  <si>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</si>
  <si>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</si>
  <si>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</si>
  <si>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</si>
  <si>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</si>
  <si>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</si>
  <si>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</si>
  <si>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</si>
  <si>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</si>
  <si>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</si>
  <si>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</si>
  <si>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</si>
  <si>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</si>
  <si>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</si>
  <si>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</si>
  <si>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</si>
  <si>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</si>
  <si>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</si>
  <si>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</si>
  <si>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</si>
  <si>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</si>
  <si>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</si>
  <si>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</si>
  <si>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</si>
  <si>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</si>
  <si>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</si>
  <si>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</si>
  <si>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</si>
  <si>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</si>
  <si>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</si>
  <si>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</si>
  <si>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</si>
  <si>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</si>
  <si>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</si>
  <si>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</si>
  <si>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</si>
  <si>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</si>
  <si>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</si>
  <si>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</si>
  <si>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</si>
  <si>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</si>
  <si>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</si>
  <si>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</si>
  <si>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</si>
  <si>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</si>
  <si>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</si>
  <si>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</si>
  <si>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</si>
  <si>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</si>
  <si>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</si>
  <si>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</si>
  <si>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</si>
  <si>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</si>
  <si>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</si>
  <si>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</si>
  <si>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</si>
  <si>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</si>
  <si>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</si>
  <si>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</si>
  <si>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</si>
  <si>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</si>
  <si>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</si>
  <si>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</si>
  <si>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</si>
  <si>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</si>
  <si>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</si>
  <si>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</si>
  <si>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</si>
  <si>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</si>
  <si>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</si>
  <si>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</si>
  <si>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</si>
  <si>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</si>
  <si>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</si>
  <si>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</si>
  <si>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</si>
  <si>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</si>
  <si>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</si>
  <si>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</si>
  <si>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</si>
  <si>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</si>
  <si>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</si>
  <si>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</si>
  <si>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</si>
  <si>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</si>
  <si>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</si>
  <si>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</si>
  <si>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</si>
  <si>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</si>
  <si>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</si>
  <si>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</si>
  <si>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</si>
  <si>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</si>
  <si>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</si>
  <si>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</si>
  <si>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</si>
  <si>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</si>
  <si>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</si>
  <si>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</si>
  <si>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</si>
  <si>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</si>
  <si>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</si>
  <si>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</si>
  <si>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</si>
  <si>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</si>
  <si>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</si>
  <si>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</si>
  <si>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</si>
  <si>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</si>
  <si>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</si>
  <si>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</si>
  <si>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</si>
  <si>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</si>
  <si>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</si>
  <si>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</si>
  <si>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</si>
  <si>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</si>
  <si>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</si>
  <si>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</si>
  <si>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</si>
  <si>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</si>
  <si>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</si>
  <si>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</si>
  <si>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</si>
  <si>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</si>
  <si>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</si>
  <si>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</si>
  <si>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</si>
  <si>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</si>
  <si>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</si>
  <si>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</si>
  <si>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</si>
  <si>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</si>
  <si>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</si>
  <si>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</si>
  <si>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</si>
  <si>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</si>
  <si>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</si>
  <si>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</si>
  <si>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</si>
  <si>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</si>
  <si>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</si>
  <si>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</si>
  <si>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</si>
  <si>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</si>
  <si>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</si>
  <si>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</si>
  <si>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</si>
  <si>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</si>
  <si>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</si>
  <si>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</si>
  <si>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</si>
  <si>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</si>
  <si>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</si>
  <si>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</si>
  <si>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</si>
  <si>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</si>
  <si>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</si>
  <si>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</si>
  <si>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</si>
  <si>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</si>
  <si>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</si>
  <si>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</si>
  <si>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</si>
  <si>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</si>
  <si>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</si>
  <si>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</si>
  <si>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</si>
  <si>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</si>
  <si>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</si>
  <si>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</si>
  <si>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</si>
  <si>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</si>
  <si>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</si>
  <si>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</si>
  <si>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</si>
  <si>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</si>
  <si>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</si>
  <si>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</si>
  <si>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</si>
  <si>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</si>
  <si>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</si>
  <si>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</si>
  <si>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</si>
  <si>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</si>
  <si>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</si>
  <si>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</si>
  <si>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</si>
  <si>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</si>
  <si>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</si>
  <si>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</si>
  <si>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</si>
  <si>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</si>
  <si>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</si>
  <si>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</si>
  <si>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</si>
  <si>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</si>
  <si>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</si>
  <si>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</si>
  <si>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</si>
  <si>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</si>
  <si>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</si>
  <si>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</si>
  <si>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</si>
  <si>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</si>
  <si>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</si>
  <si>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</si>
  <si>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</si>
  <si>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</si>
  <si>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</si>
  <si>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</si>
  <si>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</si>
  <si>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</si>
  <si>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</si>
  <si>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</si>
  <si>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</si>
  <si>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</si>
  <si>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</si>
  <si>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</si>
  <si>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</si>
  <si>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</si>
  <si>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</si>
  <si>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</si>
  <si>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</si>
  <si>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</si>
  <si>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</si>
  <si>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</si>
  <si>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</si>
  <si>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</si>
  <si>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</si>
  <si>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</si>
  <si>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</si>
  <si>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</si>
  <si>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</si>
  <si>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</si>
  <si>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</si>
  <si>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</si>
  <si>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</si>
  <si>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</si>
  <si>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</si>
  <si>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</si>
  <si>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</si>
  <si>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</si>
  <si>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</si>
  <si>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</si>
  <si>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</si>
  <si>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</si>
  <si>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</si>
  <si>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</si>
  <si>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</si>
  <si>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</si>
  <si>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</si>
  <si>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</si>
  <si>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</si>
  <si>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</si>
  <si>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</si>
  <si>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</si>
  <si>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</si>
  <si>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</si>
  <si>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</si>
  <si>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</si>
  <si>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</si>
  <si>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</si>
  <si>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</si>
  <si>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</si>
  <si>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</si>
  <si>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</si>
  <si>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</si>
  <si>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</si>
  <si>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</si>
  <si>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</si>
  <si>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</si>
  <si>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</si>
  <si>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</si>
  <si>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</si>
  <si>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</si>
  <si>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</si>
  <si>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</si>
  <si>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</si>
  <si>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</si>
  <si>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</si>
  <si>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</si>
  <si>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</si>
  <si>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</si>
  <si>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</si>
  <si>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</si>
  <si>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</si>
  <si>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</si>
  <si>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</si>
  <si>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</si>
  <si>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</si>
  <si>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</si>
  <si>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</si>
  <si>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</si>
  <si>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</si>
  <si>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</si>
  <si>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</si>
  <si>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</si>
  <si>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</si>
  <si>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</si>
  <si>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</si>
  <si>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</si>
  <si>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</si>
  <si>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</si>
  <si>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</si>
  <si>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</si>
  <si>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</si>
  <si>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</si>
  <si>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</si>
  <si>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</si>
  <si>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</si>
  <si>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</si>
  <si>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</si>
  <si>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</si>
  <si>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</si>
  <si>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</si>
  <si>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</si>
  <si>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</si>
  <si>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</si>
  <si>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</si>
  <si>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</si>
  <si>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</si>
  <si>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</si>
  <si>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</si>
  <si>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</si>
  <si>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</si>
  <si>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</si>
  <si>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</si>
  <si>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</si>
  <si>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</si>
  <si>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</si>
  <si>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</si>
  <si>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</si>
  <si>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</si>
  <si>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</si>
  <si>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</si>
  <si>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</si>
  <si>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</si>
  <si>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</si>
  <si>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</si>
  <si>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</si>
  <si>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</si>
  <si>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</si>
  <si>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</si>
  <si>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</si>
  <si>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</si>
  <si>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</si>
  <si>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</si>
  <si>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</si>
  <si>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</si>
  <si>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</si>
  <si>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</si>
  <si>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</si>
  <si>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</si>
  <si>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</si>
  <si>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</si>
  <si>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</si>
  <si>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</si>
  <si>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</si>
  <si>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</si>
  <si>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</si>
  <si>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</si>
  <si>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</si>
  <si>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</si>
  <si>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</si>
  <si>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</si>
  <si>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</si>
  <si>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</si>
  <si>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</si>
  <si>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</si>
  <si>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</si>
  <si>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</si>
  <si>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</si>
  <si>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</si>
  <si>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</si>
  <si>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</si>
  <si>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</si>
  <si>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</si>
  <si>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</si>
  <si>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</si>
  <si>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</si>
  <si>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</si>
  <si>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</si>
  <si>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</si>
  <si>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</si>
  <si>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</si>
  <si>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</si>
  <si>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</si>
  <si>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</si>
  <si>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</si>
  <si>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</si>
  <si>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</si>
  <si>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</si>
  <si>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</si>
  <si>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</si>
  <si>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</si>
  <si>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</si>
  <si>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</si>
  <si>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</si>
  <si>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</si>
  <si>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</si>
  <si>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</si>
  <si>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</si>
  <si>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</si>
  <si>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</si>
  <si>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</si>
  <si>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</si>
  <si>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</si>
  <si>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</si>
  <si>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</si>
  <si>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</si>
  <si>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</si>
  <si>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</si>
  <si>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</si>
  <si>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</si>
  <si>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</si>
  <si>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</si>
  <si>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</si>
  <si>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</si>
  <si>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</si>
  <si>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</si>
  <si>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</si>
  <si>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</si>
  <si>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</si>
  <si>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</si>
  <si>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</si>
  <si>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</si>
  <si>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</si>
  <si>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</si>
  <si>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</si>
  <si>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</si>
  <si>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</si>
  <si>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</si>
  <si>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</si>
  <si>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</si>
  <si>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</si>
  <si>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</si>
  <si>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</si>
  <si>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</si>
  <si>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</si>
  <si>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</si>
  <si>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</si>
  <si>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</si>
  <si>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</si>
  <si>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</si>
  <si>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</si>
  <si>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</si>
  <si>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</si>
  <si>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</si>
  <si>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</si>
  <si>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</si>
  <si>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</si>
  <si>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</si>
  <si>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</si>
  <si>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</si>
  <si>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</si>
  <si>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</si>
  <si>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</si>
  <si>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</si>
  <si>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</si>
  <si>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</si>
  <si>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</si>
  <si>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</si>
  <si>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</si>
  <si>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</si>
  <si>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</si>
  <si>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</si>
  <si>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</si>
  <si>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</si>
  <si>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</si>
  <si>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</si>
  <si>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</si>
  <si>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</si>
  <si>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</si>
  <si>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</si>
  <si>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</si>
  <si>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</si>
  <si>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</si>
  <si>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</si>
  <si>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</si>
  <si>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</si>
  <si>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</si>
  <si>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</si>
  <si>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</si>
  <si>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</si>
  <si>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</si>
  <si>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</si>
  <si>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</si>
  <si>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</si>
  <si>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</si>
  <si>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</si>
  <si>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</si>
  <si>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</si>
  <si>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</si>
  <si>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</si>
  <si>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</si>
  <si>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</si>
  <si>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</si>
  <si>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</si>
  <si>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</si>
  <si>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</si>
  <si>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</si>
  <si>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</si>
  <si>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</si>
  <si>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</si>
  <si>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</si>
  <si>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</si>
  <si>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</si>
  <si>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</si>
  <si>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</si>
  <si>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</si>
  <si>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</si>
  <si>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</si>
  <si>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</si>
  <si>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</si>
  <si>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</si>
  <si>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</si>
  <si>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</si>
  <si>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</si>
  <si>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</si>
  <si>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</si>
  <si>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</si>
  <si>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</si>
  <si>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</si>
  <si>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</si>
  <si>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</si>
  <si>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</si>
  <si>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</si>
  <si>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</si>
  <si>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</si>
  <si>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</si>
  <si>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</si>
  <si>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</si>
  <si>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</si>
  <si>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</si>
  <si>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</si>
  <si>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</si>
  <si>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</si>
  <si>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</si>
  <si>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</si>
  <si>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</si>
  <si>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</si>
  <si>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</si>
  <si>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</si>
  <si>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</si>
  <si>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</si>
  <si>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</si>
  <si>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</si>
  <si>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</si>
  <si>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</si>
  <si>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</si>
  <si>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</si>
  <si>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</si>
  <si>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</si>
  <si>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</si>
  <si>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</si>
  <si>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</si>
  <si>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</si>
  <si>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</si>
  <si>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</si>
  <si>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</si>
  <si>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</si>
  <si>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</si>
  <si>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</si>
  <si>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</si>
  <si>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</si>
  <si>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</si>
  <si>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</si>
  <si>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</si>
  <si>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</si>
  <si>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</si>
  <si>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</si>
  <si>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</si>
  <si>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</si>
  <si>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</si>
  <si>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</si>
  <si>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</si>
  <si>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</si>
  <si>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</si>
  <si>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</si>
  <si>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</si>
  <si>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</si>
  <si>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</si>
  <si>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</si>
  <si>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</si>
  <si>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</si>
  <si>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</si>
  <si>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</si>
  <si>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</si>
  <si>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</si>
  <si>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</si>
  <si>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</si>
  <si>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</si>
  <si>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</si>
  <si>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</si>
  <si>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</si>
  <si>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</si>
  <si>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</si>
  <si>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</si>
  <si>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</si>
  <si>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</si>
  <si>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</si>
  <si>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</si>
  <si>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</si>
  <si>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</si>
  <si>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</si>
  <si>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</si>
  <si>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</si>
  <si>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</si>
  <si>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</si>
  <si>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</si>
  <si>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</si>
  <si>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</si>
  <si>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</si>
  <si>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</si>
  <si>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</si>
  <si>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</si>
  <si>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</si>
  <si>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</si>
  <si>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</si>
  <si>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</si>
  <si>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</si>
  <si>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</si>
  <si>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</si>
  <si>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</si>
  <si>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</si>
  <si>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</si>
  <si>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</si>
  <si>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</si>
  <si>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</si>
  <si>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</si>
  <si>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</si>
  <si>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</si>
  <si>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</si>
  <si>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</si>
  <si>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</si>
  <si>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</si>
  <si>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</si>
  <si>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</si>
  <si>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</si>
  <si>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</si>
  <si>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</si>
  <si>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</si>
  <si>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</si>
  <si>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</si>
  <si>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</si>
  <si>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</si>
  <si>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</si>
  <si>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</si>
  <si>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</si>
  <si>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</si>
  <si>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</si>
  <si>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</si>
  <si>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</si>
  <si>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</si>
  <si>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</si>
  <si>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</si>
  <si>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</si>
  <si>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</si>
  <si>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</si>
  <si>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</si>
  <si>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</si>
  <si>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</si>
  <si>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</si>
  <si>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</si>
  <si>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</si>
  <si>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</si>
  <si>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</si>
  <si>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</si>
  <si>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</si>
  <si>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</si>
  <si>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</si>
  <si>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</si>
  <si>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</si>
  <si>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</si>
  <si>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</si>
  <si>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</si>
  <si>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</si>
  <si>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</si>
  <si>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</si>
  <si>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</si>
  <si>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</si>
  <si>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</si>
  <si>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</si>
  <si>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</si>
  <si>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</si>
  <si>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</si>
  <si>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</si>
  <si>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</si>
  <si>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</si>
  <si>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</si>
  <si>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</si>
  <si>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</si>
  <si>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</si>
  <si>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</si>
  <si>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</si>
  <si>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</si>
  <si>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</si>
  <si>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</si>
  <si>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</si>
  <si>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</si>
  <si>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</si>
  <si>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</si>
  <si>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</si>
  <si>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</si>
  <si>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</si>
  <si>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</si>
  <si>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</si>
  <si>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</si>
  <si>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</si>
  <si>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</si>
  <si>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</si>
  <si>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</si>
  <si>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</si>
  <si>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</si>
  <si>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</si>
  <si>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</si>
  <si>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</si>
  <si>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</si>
  <si>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</si>
  <si>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</si>
  <si>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</si>
  <si>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</si>
  <si>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</si>
  <si>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</si>
  <si>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</si>
  <si>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</si>
  <si>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</si>
  <si>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</si>
  <si>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</si>
  <si>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</si>
  <si>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</si>
  <si>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</si>
  <si>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</si>
  <si>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</si>
  <si>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</si>
  <si>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</si>
  <si>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</si>
  <si>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</si>
  <si>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</si>
  <si>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</si>
  <si>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</si>
  <si>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</si>
  <si>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</si>
  <si>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</si>
  <si>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</si>
  <si>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</si>
  <si>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</si>
  <si>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</si>
  <si>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</si>
  <si>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</si>
  <si>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</si>
  <si>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</si>
  <si>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</si>
  <si>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</si>
  <si>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</si>
  <si>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</si>
  <si>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</si>
  <si>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</si>
  <si>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</si>
  <si>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</si>
  <si>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</si>
  <si>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</si>
  <si>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</si>
  <si>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</si>
  <si>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</si>
  <si>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</si>
  <si>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</si>
  <si>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</si>
  <si>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</si>
  <si>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</si>
  <si>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</si>
  <si>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</si>
  <si>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</si>
  <si>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</si>
  <si>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</si>
  <si>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</si>
  <si>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</si>
  <si>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</si>
  <si>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</si>
  <si>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</si>
  <si>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</si>
  <si>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</si>
  <si>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</si>
  <si>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</si>
  <si>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</si>
  <si>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</si>
  <si>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</si>
  <si>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</si>
  <si>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</si>
  <si>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</si>
  <si>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</si>
  <si>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</si>
  <si>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</si>
  <si>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</si>
  <si>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</si>
  <si>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</si>
  <si>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</si>
  <si>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</si>
  <si>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</si>
  <si>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</si>
  <si>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</si>
  <si>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</si>
  <si>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</si>
  <si>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</si>
  <si>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</si>
  <si>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</si>
  <si>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</si>
  <si>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</si>
  <si>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</si>
  <si>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</si>
  <si>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</si>
  <si>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</si>
  <si>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</si>
  <si>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</si>
  <si>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</si>
  <si>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</si>
  <si>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</si>
  <si>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</si>
  <si>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</si>
  <si>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</si>
  <si>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</si>
  <si>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</si>
  <si>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</si>
  <si>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</si>
  <si>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</si>
  <si>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</si>
  <si>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</si>
  <si>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</si>
  <si>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</si>
  <si>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</si>
  <si>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</si>
  <si>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</si>
  <si>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</si>
  <si>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</si>
  <si>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</si>
  <si>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</si>
  <si>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</si>
  <si>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</si>
  <si>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</si>
  <si>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</si>
  <si>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</si>
  <si>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</si>
  <si>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</si>
  <si>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</si>
  <si>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</si>
  <si>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</si>
  <si>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</si>
  <si>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</si>
  <si>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</si>
  <si>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</si>
  <si>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</si>
  <si>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</si>
  <si>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</si>
  <si>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</si>
  <si>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</si>
  <si>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</si>
  <si>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</si>
  <si>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</si>
  <si>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</si>
  <si>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</si>
  <si>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</si>
  <si>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</si>
  <si>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</si>
  <si>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</si>
  <si>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</si>
  <si>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</si>
  <si>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</si>
  <si>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</si>
  <si>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</si>
  <si>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</si>
  <si>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</si>
  <si>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</si>
  <si>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</si>
  <si>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</si>
  <si>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</si>
  <si>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</si>
  <si>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</si>
  <si>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</si>
  <si>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</si>
  <si>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</si>
  <si>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</si>
  <si>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</si>
  <si>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</si>
  <si>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</si>
  <si>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</si>
  <si>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</si>
  <si>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</si>
  <si>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</si>
  <si>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</si>
  <si>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</si>
  <si>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</si>
  <si>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</si>
  <si>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</si>
  <si>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</si>
  <si>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</si>
  <si>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</si>
  <si>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</si>
  <si>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</si>
  <si>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</si>
  <si>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</si>
  <si>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</si>
  <si>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</si>
  <si>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</si>
  <si>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</si>
  <si>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</si>
  <si>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</si>
  <si>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</si>
  <si>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</si>
  <si>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</si>
  <si>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</si>
  <si>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</si>
  <si>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</si>
  <si>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</si>
  <si>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</si>
  <si>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</si>
  <si>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</si>
  <si>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</si>
  <si>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</si>
  <si>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</si>
  <si>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</si>
  <si>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</si>
  <si>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</si>
  <si>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</si>
  <si>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</si>
  <si>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</si>
  <si>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</si>
  <si>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</si>
  <si>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</si>
  <si>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</si>
  <si>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</si>
  <si>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</si>
  <si>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</si>
  <si>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</si>
  <si>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</si>
  <si>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</si>
  <si>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</si>
  <si>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</si>
  <si>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</si>
  <si>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</si>
  <si>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</si>
  <si>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</si>
  <si>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</si>
  <si>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</si>
  <si>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</si>
  <si>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</si>
  <si>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</si>
  <si>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</si>
  <si>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</si>
  <si>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</si>
  <si>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</si>
  <si>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</si>
  <si>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</si>
  <si>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</si>
  <si>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</si>
  <si>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</si>
  <si>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</si>
  <si>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</si>
  <si>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</si>
  <si>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</si>
  <si>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</si>
  <si>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</si>
  <si>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</si>
  <si>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</si>
  <si>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</si>
  <si>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</si>
  <si>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</si>
  <si>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</si>
  <si>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</si>
  <si>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</si>
  <si>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</si>
  <si>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</si>
  <si>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</si>
  <si>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</si>
  <si>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</si>
  <si>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</si>
  <si>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</si>
  <si>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</si>
  <si>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</si>
  <si>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</si>
  <si>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</si>
  <si>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</si>
  <si>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</si>
  <si>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</si>
  <si>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</si>
  <si>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</si>
  <si>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</si>
  <si>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</si>
  <si>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</si>
  <si>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</si>
  <si>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</si>
  <si>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</si>
  <si>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</si>
  <si>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</si>
  <si>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</si>
  <si>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</si>
  <si>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</si>
  <si>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</si>
  <si>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</si>
  <si>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</si>
  <si>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</si>
  <si>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</si>
  <si>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</si>
  <si>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</si>
  <si>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</si>
  <si>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</si>
  <si>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</si>
  <si>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</si>
  <si>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</si>
  <si>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</si>
  <si>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</si>
  <si>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</si>
  <si>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</si>
  <si>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</si>
  <si>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</si>
  <si>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</si>
  <si>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</si>
  <si>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</si>
  <si>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</si>
  <si>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</si>
  <si>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</si>
  <si>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</si>
  <si>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</si>
  <si>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</si>
  <si>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</si>
  <si>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</si>
  <si>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</si>
  <si>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</si>
  <si>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</si>
  <si>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</si>
  <si>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</si>
  <si>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</si>
  <si>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</si>
  <si>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</si>
  <si>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</si>
  <si>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</si>
  <si>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</si>
  <si>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</si>
  <si>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</si>
  <si>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</si>
  <si>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</si>
  <si>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</si>
  <si>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</si>
  <si>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</si>
  <si>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</si>
  <si>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</si>
  <si>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</si>
  <si>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</si>
  <si>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</si>
  <si>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</si>
  <si>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</si>
  <si>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</si>
  <si>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</si>
  <si>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</si>
  <si>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</si>
  <si>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</si>
  <si>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</si>
  <si>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</si>
  <si>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</si>
  <si>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</si>
  <si>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</si>
  <si>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</si>
  <si>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</si>
  <si>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</si>
  <si>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</si>
  <si>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</si>
  <si>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</si>
  <si>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</si>
  <si>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</si>
  <si>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</si>
  <si>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</si>
  <si>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</si>
  <si>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</si>
  <si>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</si>
  <si>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</si>
  <si>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</si>
  <si>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</si>
  <si>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</si>
  <si>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</si>
  <si>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</si>
  <si>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</si>
  <si>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</si>
  <si>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</si>
  <si>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</si>
  <si>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</si>
  <si>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</si>
  <si>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</si>
  <si>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</si>
  <si>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</si>
  <si>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</si>
  <si>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</si>
  <si>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</si>
  <si>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</si>
  <si>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</si>
  <si>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</si>
  <si>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</si>
  <si>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</si>
  <si>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</si>
  <si>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</si>
  <si>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</si>
  <si>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</si>
  <si>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</si>
  <si>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</si>
  <si>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</si>
  <si>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</si>
  <si>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</si>
  <si>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</si>
  <si>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</si>
  <si>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</si>
  <si>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</si>
  <si>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</si>
  <si>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</si>
  <si>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</si>
  <si>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</si>
  <si>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</si>
  <si>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</si>
  <si>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</si>
  <si>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</si>
  <si>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</si>
  <si>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</si>
  <si>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</si>
  <si>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</si>
  <si>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</si>
  <si>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</si>
  <si>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</si>
  <si>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</si>
  <si>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</si>
  <si>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</si>
  <si>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</si>
  <si>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</si>
  <si>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</si>
  <si>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</si>
  <si>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</si>
  <si>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</si>
  <si>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</si>
  <si>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</si>
  <si>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</si>
  <si>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</si>
  <si>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</si>
  <si>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</si>
  <si>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</si>
  <si>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</si>
  <si>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</si>
  <si>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</si>
  <si>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</si>
  <si>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</si>
  <si>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</si>
  <si>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</si>
  <si>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</si>
  <si>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</si>
  <si>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</si>
  <si>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</si>
  <si>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</si>
  <si>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</si>
  <si>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</si>
  <si>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</si>
  <si>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</si>
  <si>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</si>
  <si>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</si>
  <si>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</si>
  <si>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</si>
  <si>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</si>
  <si>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</si>
  <si>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</si>
  <si>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</si>
  <si>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</si>
  <si>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</si>
  <si>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</si>
  <si>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</si>
  <si>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</si>
  <si>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</si>
  <si>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</si>
  <si>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</si>
  <si>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</si>
  <si>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</si>
  <si>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</si>
  <si>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</si>
  <si>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</si>
  <si>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</si>
  <si>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</si>
  <si>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</si>
  <si>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</si>
  <si>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</si>
  <si>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</si>
  <si>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</si>
  <si>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</si>
  <si>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</si>
  <si>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</si>
  <si>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</si>
  <si>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</si>
  <si>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</si>
  <si>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</si>
  <si>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</si>
  <si>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</si>
  <si>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</si>
  <si>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</si>
  <si>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</si>
  <si>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</si>
  <si>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</si>
  <si>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</si>
  <si>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</si>
  <si>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</si>
  <si>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</si>
  <si>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</si>
  <si>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</si>
  <si>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</si>
  <si>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</si>
  <si>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</si>
  <si>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</si>
  <si>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</si>
  <si>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</si>
  <si>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</si>
  <si>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</si>
  <si>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</si>
  <si>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</si>
  <si>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</si>
  <si>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</si>
  <si>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</si>
  <si>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</si>
  <si>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</si>
  <si>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</si>
  <si>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</si>
  <si>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</si>
  <si>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</si>
  <si>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</si>
  <si>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</si>
  <si>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</si>
  <si>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</si>
  <si>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</si>
  <si>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</si>
  <si>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</si>
  <si>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</si>
  <si>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</si>
  <si>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</si>
  <si>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</si>
  <si>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</si>
  <si>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</si>
  <si>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</si>
  <si>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</si>
  <si>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</si>
  <si>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</si>
  <si>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</si>
  <si>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</si>
  <si>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</si>
  <si>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</si>
  <si>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</si>
  <si>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</si>
  <si>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</si>
  <si>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</si>
  <si>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</si>
  <si>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</si>
  <si>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</si>
  <si>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</si>
  <si>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</si>
  <si>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</si>
  <si>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</si>
  <si>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</si>
  <si>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</si>
  <si>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</si>
  <si>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</si>
  <si>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</si>
  <si>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</si>
  <si>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</si>
  <si>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</si>
  <si>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</si>
  <si>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</si>
  <si>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</si>
  <si>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</si>
  <si>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</si>
  <si>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</si>
  <si>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</si>
  <si>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</si>
  <si>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</si>
  <si>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</si>
  <si>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</si>
  <si>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</si>
  <si>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</si>
  <si>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</si>
  <si>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</si>
  <si>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</si>
  <si>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</si>
  <si>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</si>
  <si>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</si>
  <si>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</si>
  <si>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</si>
  <si>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</si>
  <si>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</si>
  <si>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</si>
  <si>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</si>
  <si>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</si>
  <si>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</si>
  <si>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</si>
  <si>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</si>
  <si>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</si>
  <si>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</si>
  <si>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</si>
  <si>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</si>
  <si>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</si>
  <si>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</si>
  <si>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</si>
  <si>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</si>
  <si>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</si>
  <si>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</si>
  <si>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</si>
  <si>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</si>
  <si>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</si>
  <si>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</si>
  <si>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</si>
  <si>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</si>
  <si>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</si>
  <si>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</si>
  <si>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</si>
  <si>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</si>
  <si>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</si>
  <si>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</si>
  <si>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</si>
  <si>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</si>
  <si>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</si>
  <si>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</si>
  <si>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</si>
  <si>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</si>
  <si>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</si>
  <si>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</si>
  <si>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</si>
  <si>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</si>
  <si>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</si>
  <si>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</si>
  <si>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</si>
  <si>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</si>
  <si>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</si>
  <si>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</si>
  <si>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</si>
  <si>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</si>
  <si>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</si>
  <si>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</si>
  <si>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</si>
  <si>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</si>
  <si>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</si>
  <si>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</si>
  <si>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</si>
  <si>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</si>
  <si>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</si>
  <si>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</si>
  <si>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</si>
  <si>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</si>
  <si>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</si>
  <si>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</si>
  <si>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</si>
  <si>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</si>
  <si>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</si>
  <si>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</si>
  <si>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</si>
  <si>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</si>
  <si>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</si>
  <si>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</si>
  <si>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</si>
  <si>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</si>
  <si>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</si>
  <si>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</si>
  <si>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</si>
  <si>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</si>
  <si>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</si>
  <si>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</si>
  <si>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</si>
  <si>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</si>
  <si>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</si>
  <si>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</si>
  <si>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</si>
  <si>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</si>
  <si>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</si>
  <si>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</si>
  <si>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</si>
  <si>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</si>
  <si>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</si>
  <si>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</si>
  <si>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</si>
  <si>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</si>
  <si>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</si>
  <si>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</si>
  <si>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</si>
  <si>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</si>
  <si>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</si>
  <si>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</si>
  <si>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</si>
  <si>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</si>
  <si>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</si>
  <si>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</si>
  <si>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</si>
  <si>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</si>
  <si>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</si>
  <si>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</si>
  <si>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</si>
  <si>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</si>
  <si>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</si>
  <si>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</si>
  <si>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</si>
  <si>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</si>
  <si>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</si>
  <si>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</si>
  <si>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</si>
  <si>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</si>
  <si>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</si>
  <si>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</si>
  <si>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</si>
  <si>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</si>
  <si>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</si>
  <si>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</si>
  <si>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</si>
  <si>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</si>
  <si>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</si>
  <si>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</si>
  <si>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</si>
  <si>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</si>
  <si>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</si>
  <si>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</si>
  <si>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</si>
  <si>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</si>
  <si>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</si>
  <si>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</si>
  <si>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</si>
  <si>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</si>
  <si>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</si>
  <si>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</si>
  <si>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</si>
  <si>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</si>
  <si>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</si>
  <si>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</si>
  <si>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</si>
  <si>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</si>
  <si>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</si>
  <si>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</si>
  <si>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</si>
  <si>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</si>
  <si>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</si>
  <si>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</si>
  <si>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</si>
  <si>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</si>
  <si>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</si>
  <si>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</si>
  <si>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</si>
  <si>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</si>
  <si>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</si>
  <si>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</si>
  <si>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</si>
  <si>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</si>
  <si>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</si>
  <si>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</si>
  <si>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</si>
  <si>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</si>
  <si>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</si>
  <si>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</si>
  <si>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</si>
  <si>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</si>
  <si>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</si>
  <si>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</si>
  <si>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</si>
  <si>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</si>
  <si>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</si>
  <si>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</si>
  <si>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</si>
  <si>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</si>
  <si>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</si>
  <si>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</si>
  <si>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</si>
  <si>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</si>
  <si>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</si>
  <si>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</si>
  <si>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</si>
  <si>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</si>
  <si>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</si>
  <si>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</si>
  <si>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</si>
  <si>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</si>
  <si>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</si>
  <si>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</si>
  <si>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</si>
  <si>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</si>
  <si>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</si>
  <si>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</si>
  <si>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</si>
  <si>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</si>
  <si>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</si>
  <si>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</si>
  <si>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</si>
  <si>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</si>
  <si>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</si>
  <si>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</si>
  <si>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</si>
  <si>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</si>
  <si>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</si>
  <si>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</si>
  <si>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</si>
  <si>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</si>
  <si>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</si>
  <si>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</si>
  <si>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</si>
  <si>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</si>
  <si>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</si>
  <si>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</si>
  <si>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</si>
  <si>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</si>
  <si>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</si>
  <si>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</si>
  <si>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</si>
  <si>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</si>
  <si>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</si>
  <si>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</si>
  <si>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</si>
  <si>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</si>
  <si>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</si>
  <si>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</si>
  <si>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</si>
  <si>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</si>
  <si>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</si>
  <si>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</si>
  <si>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</si>
  <si>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</si>
  <si>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</si>
  <si>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</si>
  <si>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</si>
  <si>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</si>
  <si>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</si>
  <si>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</si>
  <si>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</si>
  <si>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</si>
  <si>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</si>
  <si>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</si>
  <si>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</si>
  <si>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</si>
  <si>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</si>
  <si>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</si>
  <si>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</si>
  <si>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</si>
  <si>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</si>
  <si>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</si>
  <si>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</si>
  <si>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</si>
  <si>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</si>
  <si>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</si>
  <si>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</si>
  <si>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</si>
  <si>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</si>
  <si>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</si>
  <si>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</si>
  <si>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</si>
  <si>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</si>
  <si>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</si>
  <si>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</si>
  <si>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</si>
  <si>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</si>
  <si>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</si>
  <si>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</si>
  <si>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</si>
  <si>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</si>
  <si>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</si>
  <si>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</si>
  <si>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</si>
  <si>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</si>
  <si>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</si>
  <si>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</si>
  <si>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</si>
  <si>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</si>
  <si>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</si>
  <si>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</si>
  <si>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</si>
  <si>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</si>
  <si>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</si>
  <si>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</si>
  <si>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</si>
  <si>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</si>
  <si>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</si>
  <si>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</si>
  <si>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</si>
  <si>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</si>
  <si>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</si>
  <si>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</si>
  <si>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</si>
  <si>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</si>
  <si>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</si>
  <si>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</si>
  <si>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</si>
  <si>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</si>
  <si>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</si>
  <si>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</si>
  <si>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</si>
  <si>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</si>
  <si>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</si>
  <si>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</si>
  <si>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</si>
  <si>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</si>
  <si>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</si>
  <si>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</si>
  <si>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</si>
  <si>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</si>
  <si>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</si>
  <si>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</si>
  <si>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</si>
  <si>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</si>
  <si>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</si>
  <si>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</si>
  <si>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</si>
  <si>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</si>
  <si>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</si>
  <si>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</si>
  <si>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</si>
  <si>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</si>
  <si>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</si>
  <si>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</si>
  <si>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</si>
  <si>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</si>
  <si>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</si>
  <si>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</si>
  <si>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</si>
  <si>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</si>
  <si>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</si>
  <si>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</si>
  <si>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</si>
  <si>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</si>
  <si>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</si>
  <si>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</si>
  <si>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</si>
  <si>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</si>
  <si>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</si>
  <si>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</si>
  <si>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</si>
  <si>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</si>
  <si>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</si>
  <si>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</si>
  <si>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</si>
  <si>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</si>
  <si>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</si>
  <si>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</si>
  <si>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</si>
  <si>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</si>
  <si>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</si>
  <si>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</si>
  <si>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</si>
  <si>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</si>
  <si>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</si>
  <si>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</si>
  <si>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</si>
  <si>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</si>
  <si>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</si>
  <si>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</si>
  <si>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</si>
  <si>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</si>
  <si>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</si>
  <si>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</si>
  <si>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</si>
  <si>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</si>
  <si>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</si>
  <si>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</si>
  <si>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</si>
  <si>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</si>
  <si>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</si>
  <si>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</si>
  <si>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</si>
  <si>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</si>
  <si>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</si>
  <si>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</si>
  <si>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</si>
  <si>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</si>
  <si>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</si>
  <si>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</si>
  <si>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</si>
  <si>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</si>
  <si>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</si>
  <si>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</si>
  <si>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</si>
  <si>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</si>
  <si>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</si>
  <si>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</si>
  <si>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</si>
  <si>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</si>
  <si>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</si>
  <si>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</si>
  <si>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</si>
  <si>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</si>
  <si>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</si>
  <si>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</si>
  <si>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</si>
  <si>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</si>
  <si>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</si>
  <si>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</si>
  <si>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</si>
  <si>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</si>
  <si>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</si>
  <si>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</si>
  <si>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</si>
  <si>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</si>
  <si>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</si>
  <si>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</si>
  <si>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</si>
  <si>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</si>
  <si>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</si>
  <si>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</si>
  <si>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</si>
  <si>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</si>
  <si>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</si>
  <si>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</si>
  <si>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</si>
  <si>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</si>
  <si>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</si>
  <si>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</si>
  <si>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</si>
  <si>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</si>
  <si>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</si>
  <si>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</si>
  <si>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</si>
  <si>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</si>
  <si>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</si>
  <si>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</si>
  <si>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</si>
  <si>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</si>
  <si>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</si>
  <si>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</si>
  <si>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</si>
  <si>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</si>
  <si>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</si>
  <si>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</si>
  <si>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</si>
  <si>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</si>
  <si>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</si>
  <si>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</si>
  <si>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</si>
  <si>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</si>
  <si>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</si>
  <si>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</si>
  <si>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</si>
  <si>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</si>
  <si>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</si>
  <si>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</si>
  <si>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</si>
  <si>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</si>
  <si>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</si>
  <si>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</si>
  <si>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</si>
  <si>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</si>
  <si>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</si>
  <si>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</si>
  <si>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</si>
  <si>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</si>
  <si>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</si>
  <si>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</si>
  <si>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</si>
  <si>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</si>
  <si>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</si>
  <si>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</si>
  <si>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</si>
  <si>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</si>
  <si>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</si>
  <si>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</si>
  <si>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</si>
  <si>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</si>
  <si>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</si>
  <si>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</si>
  <si>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</si>
  <si>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</si>
  <si>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</si>
  <si>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</si>
  <si>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</si>
  <si>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</si>
  <si>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</si>
  <si>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</si>
  <si>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</si>
  <si>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</si>
  <si>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</si>
  <si>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</si>
  <si>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</si>
  <si>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</si>
  <si>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</si>
  <si>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</si>
  <si>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</si>
  <si>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</si>
  <si>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</si>
  <si>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</si>
  <si>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</si>
  <si>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</si>
  <si>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</si>
  <si>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</si>
  <si>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</si>
  <si>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</si>
  <si>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</si>
  <si>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</si>
  <si>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</si>
  <si>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</si>
  <si>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</si>
  <si>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</si>
  <si>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</si>
  <si>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</si>
  <si>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</si>
  <si>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</si>
  <si>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</si>
  <si>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</si>
  <si>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</si>
  <si>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</si>
  <si>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</si>
  <si>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</si>
  <si>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</si>
  <si>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</si>
  <si>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</si>
  <si>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</si>
  <si>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</si>
  <si>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</si>
  <si>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</si>
  <si>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</si>
  <si>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</si>
  <si>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</si>
  <si>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</si>
  <si>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</si>
  <si>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</si>
  <si>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</si>
  <si>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</si>
  <si>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</si>
  <si>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</si>
  <si>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</si>
  <si>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</si>
  <si>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</si>
  <si>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</si>
  <si>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</si>
  <si>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</si>
  <si>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</si>
  <si>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</si>
  <si>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</si>
  <si>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</si>
  <si>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</si>
  <si>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</si>
  <si>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</si>
  <si>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</si>
  <si>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</si>
  <si>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</si>
  <si>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</si>
  <si>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</si>
  <si>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</si>
  <si>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</si>
  <si>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</si>
  <si>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</si>
  <si>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</si>
  <si>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</si>
  <si>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</si>
  <si>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</si>
  <si>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</si>
  <si>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</si>
  <si>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</si>
  <si>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</si>
  <si>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</si>
  <si>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</si>
  <si>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</si>
  <si>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</si>
  <si>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</si>
  <si>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</si>
  <si>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</si>
  <si>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</si>
  <si>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</si>
  <si>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</si>
  <si>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</si>
  <si>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</si>
  <si>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</si>
  <si>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</si>
  <si>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</si>
  <si>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</si>
  <si>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</si>
  <si>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</si>
  <si>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</si>
  <si>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</si>
  <si>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</si>
  <si>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</si>
  <si>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</si>
  <si>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</si>
  <si>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</si>
  <si>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</si>
  <si>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</si>
  <si>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</si>
  <si>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</si>
  <si>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</si>
  <si>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</si>
  <si>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</si>
  <si>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</si>
  <si>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</si>
  <si>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</si>
  <si>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</si>
  <si>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</si>
  <si>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</si>
  <si>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</si>
  <si>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</si>
  <si>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</si>
  <si>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</si>
  <si>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</si>
  <si>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</si>
  <si>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</si>
  <si>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</si>
  <si>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</si>
  <si>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</si>
  <si>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</si>
  <si>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</si>
  <si>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</si>
  <si>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</si>
  <si>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</si>
  <si>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</si>
  <si>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</si>
  <si>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</si>
  <si>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</si>
  <si>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</si>
  <si>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</si>
  <si>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</si>
  <si>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</si>
  <si>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</si>
  <si>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</si>
  <si>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</si>
  <si>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</si>
  <si>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</si>
  <si>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</si>
  <si>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</si>
  <si>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</si>
  <si>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</si>
  <si>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</si>
  <si>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</si>
  <si>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</si>
  <si>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</si>
  <si>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</si>
  <si>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</si>
  <si>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</si>
  <si>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</si>
  <si>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</si>
  <si>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</si>
  <si>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</si>
  <si>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</si>
  <si>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</si>
  <si>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</si>
  <si>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</si>
  <si>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</si>
  <si>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</si>
  <si>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</si>
  <si>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</si>
  <si>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</si>
  <si>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</si>
  <si>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</si>
  <si>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</si>
  <si>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</si>
  <si>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</si>
  <si>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</si>
  <si>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</si>
  <si>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</si>
  <si>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</si>
  <si>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</si>
  <si>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</si>
  <si>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</si>
  <si>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</si>
  <si>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</si>
  <si>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</si>
  <si>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</si>
  <si>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</si>
  <si>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</si>
  <si>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</si>
  <si>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</si>
  <si>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</si>
  <si>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</si>
  <si>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</si>
  <si>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</si>
  <si>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</si>
  <si>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</si>
  <si>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</si>
  <si>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</si>
  <si>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</si>
  <si>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</si>
  <si>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</si>
  <si>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</si>
  <si>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</si>
  <si>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</si>
  <si>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</si>
  <si>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</si>
  <si>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</si>
  <si>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</si>
  <si>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</si>
  <si>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</si>
  <si>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</si>
  <si>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</si>
  <si>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</si>
  <si>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</si>
  <si>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</si>
  <si>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</si>
  <si>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</si>
  <si>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</si>
  <si>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</si>
  <si>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</si>
  <si>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</si>
  <si>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</si>
  <si>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</si>
  <si>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</si>
  <si>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</si>
  <si>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</si>
  <si>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</si>
  <si>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</si>
  <si>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</si>
  <si>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</si>
  <si>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</si>
  <si>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</si>
  <si>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</si>
  <si>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</si>
  <si>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</si>
  <si>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</si>
  <si>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</si>
  <si>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</si>
  <si>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</si>
  <si>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</si>
  <si>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</si>
  <si>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</si>
  <si>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</si>
  <si>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</si>
  <si>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</si>
  <si>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</si>
  <si>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</si>
  <si>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</si>
  <si>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</si>
  <si>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</si>
  <si>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</si>
  <si>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</si>
  <si>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</si>
  <si>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</si>
  <si>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</si>
  <si>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</si>
  <si>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</si>
  <si>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</si>
  <si>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</si>
  <si>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</si>
  <si>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</si>
  <si>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</si>
  <si>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</si>
  <si>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</si>
  <si>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</si>
  <si>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</si>
  <si>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</si>
  <si>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</si>
  <si>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</si>
  <si>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</si>
  <si>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</si>
  <si>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</si>
  <si>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</si>
  <si>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</si>
  <si>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</si>
  <si>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</si>
  <si>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</si>
  <si>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</si>
  <si>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</si>
  <si>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</si>
  <si>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</si>
  <si>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</si>
  <si>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</si>
  <si>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</si>
  <si>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</si>
  <si>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</si>
  <si>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</si>
  <si>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</si>
  <si>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</si>
  <si>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</si>
  <si>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</si>
  <si>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</si>
  <si>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</si>
  <si>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</si>
  <si>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</si>
  <si>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</si>
  <si>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</si>
  <si>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</si>
  <si>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</si>
  <si>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</si>
  <si>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</si>
  <si>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</si>
  <si>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</si>
  <si>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</si>
  <si>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</si>
  <si>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</si>
  <si>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</si>
  <si>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</si>
  <si>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</si>
  <si>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</si>
  <si>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</si>
  <si>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</si>
  <si>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</si>
  <si>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</si>
  <si>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</si>
  <si>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</si>
  <si>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</si>
  <si>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</si>
  <si>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</si>
  <si>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</si>
  <si>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</si>
  <si>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</si>
  <si>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</si>
  <si>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</si>
  <si>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</si>
  <si>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</si>
  <si>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</si>
  <si>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</si>
  <si>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</si>
  <si>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</si>
  <si>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</si>
  <si>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</si>
  <si>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</si>
  <si>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</si>
  <si>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</si>
  <si>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</si>
  <si>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</si>
  <si>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</si>
  <si>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</si>
  <si>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</si>
  <si>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</si>
  <si>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</si>
  <si>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</si>
  <si>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</si>
  <si>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</si>
  <si>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</si>
  <si>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</si>
  <si>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</si>
  <si>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</si>
  <si>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</si>
  <si>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</si>
  <si>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</si>
  <si>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</si>
  <si>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</si>
  <si>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</si>
  <si>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</si>
  <si>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</si>
  <si>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</si>
  <si>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</si>
  <si>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</si>
  <si>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</si>
  <si>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</si>
  <si>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</si>
  <si>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</si>
  <si>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</si>
  <si>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</si>
  <si>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</si>
  <si>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</si>
  <si>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</si>
  <si>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</si>
  <si>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</si>
  <si>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</si>
  <si>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</si>
  <si>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</si>
  <si>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</si>
  <si>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</si>
  <si>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</si>
  <si>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</si>
  <si>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</si>
  <si>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</si>
  <si>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</si>
  <si>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</si>
  <si>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</si>
  <si>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</si>
  <si>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</si>
  <si>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</si>
  <si>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</si>
  <si>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</si>
  <si>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</si>
  <si>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</si>
  <si>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</si>
  <si>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</si>
  <si>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</si>
  <si>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</si>
  <si>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</si>
  <si>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</si>
  <si>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</si>
  <si>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</si>
  <si>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</si>
  <si>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</si>
  <si>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</si>
  <si>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</si>
  <si>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</si>
  <si>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</si>
  <si>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</si>
  <si>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</si>
  <si>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</si>
  <si>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</si>
  <si>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</si>
  <si>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</si>
  <si>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</si>
  <si>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</si>
  <si>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</si>
  <si>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</si>
  <si>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</si>
  <si>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</si>
  <si>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</si>
  <si>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</si>
  <si>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</si>
  <si>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</si>
  <si>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</si>
  <si>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</si>
  <si>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</si>
  <si>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</si>
  <si>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</si>
  <si>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</si>
  <si>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</si>
  <si>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</si>
  <si>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</si>
  <si>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</si>
  <si>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</si>
  <si>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</si>
  <si>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</si>
  <si>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</si>
  <si>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</si>
  <si>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</si>
  <si>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</si>
  <si>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</si>
  <si>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</si>
  <si>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</si>
  <si>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</si>
  <si>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</si>
  <si>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</si>
  <si>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</si>
  <si>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</si>
  <si>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</si>
  <si>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</si>
  <si>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</si>
  <si>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</si>
  <si>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</si>
  <si>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</si>
  <si>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</si>
  <si>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</si>
  <si>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</si>
  <si>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</si>
  <si>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</si>
  <si>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</si>
  <si>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</si>
  <si>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</si>
  <si>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</si>
  <si>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</si>
  <si>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</si>
  <si>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</si>
  <si>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</si>
  <si>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</si>
  <si>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</si>
  <si>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</si>
  <si>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</si>
  <si>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</si>
  <si>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</si>
  <si>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</si>
  <si>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</si>
  <si>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</si>
  <si>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</si>
  <si>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</si>
  <si>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</si>
  <si>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</si>
  <si>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</si>
  <si>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</si>
  <si>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</si>
  <si>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</si>
  <si>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</si>
  <si>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</si>
  <si>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</si>
  <si>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</si>
  <si>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</si>
  <si>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</si>
  <si>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</si>
  <si>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</si>
  <si>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</si>
  <si>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</si>
  <si>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</si>
  <si>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</si>
  <si>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</si>
  <si>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</si>
  <si>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</si>
  <si>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</si>
  <si>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</si>
  <si>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</si>
  <si>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</si>
  <si>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</si>
  <si>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</si>
  <si>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</si>
  <si>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</si>
  <si>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</si>
  <si>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</si>
  <si>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</si>
  <si>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</si>
  <si>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</si>
  <si>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</si>
  <si>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</si>
  <si>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</si>
  <si>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</si>
  <si>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</si>
  <si>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</si>
  <si>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</si>
  <si>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</si>
  <si>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</si>
  <si>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</si>
  <si>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</si>
  <si>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</si>
  <si>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</si>
  <si>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</si>
  <si>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</si>
  <si>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</si>
  <si>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</si>
  <si>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</si>
  <si>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</si>
  <si>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</si>
  <si>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</si>
  <si>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</si>
  <si>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</si>
  <si>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</si>
  <si>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</si>
  <si>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</si>
  <si>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</si>
  <si>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</si>
  <si>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</si>
  <si>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</si>
  <si>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</si>
  <si>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</si>
  <si>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</si>
  <si>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</si>
  <si>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</si>
  <si>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</si>
  <si>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</si>
  <si>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</si>
  <si>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</si>
  <si>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</si>
  <si>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</si>
  <si>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</si>
  <si>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</si>
  <si>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</si>
  <si>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</si>
  <si>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</si>
  <si>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</si>
  <si>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</si>
  <si>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</si>
  <si>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</si>
  <si>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</si>
  <si>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</si>
  <si>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</si>
  <si>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</si>
  <si>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</si>
  <si>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</si>
  <si>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</si>
  <si>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</si>
  <si>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</si>
  <si>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</si>
  <si>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</si>
  <si>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</si>
  <si>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</si>
  <si>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</si>
  <si>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</si>
  <si>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</si>
  <si>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</si>
  <si>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</si>
  <si>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</si>
  <si>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</si>
  <si>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</si>
  <si>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</si>
  <si>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</si>
  <si>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</si>
  <si>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</si>
  <si>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</si>
  <si>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</si>
  <si>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</si>
  <si>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</si>
  <si>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</si>
  <si>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</si>
  <si>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</si>
  <si>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</si>
  <si>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</si>
  <si>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</si>
  <si>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</si>
  <si>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</si>
  <si>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</si>
  <si>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</si>
  <si>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</si>
  <si>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</si>
  <si>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</si>
  <si>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</si>
  <si>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</si>
  <si>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</si>
  <si>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</si>
  <si>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</si>
  <si>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</si>
  <si>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</si>
  <si>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</si>
  <si>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</si>
  <si>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</si>
  <si>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</si>
  <si>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</si>
  <si>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</si>
  <si>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</si>
  <si>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</si>
  <si>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</si>
  <si>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</si>
  <si>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</si>
  <si>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</si>
  <si>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</si>
  <si>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</si>
  <si>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</si>
  <si>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</si>
  <si>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</si>
  <si>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</si>
  <si>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</si>
  <si>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</si>
  <si>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</si>
  <si>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</si>
  <si>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</si>
  <si>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</si>
  <si>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</si>
  <si>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</si>
  <si>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</si>
  <si>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</si>
  <si>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</si>
  <si>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</si>
  <si>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</si>
  <si>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</si>
  <si>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</si>
  <si>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</si>
  <si>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</si>
  <si>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</si>
  <si>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</si>
  <si>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</si>
  <si>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</si>
  <si>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</si>
  <si>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</si>
  <si>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</si>
  <si>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</si>
  <si>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</si>
  <si>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</si>
  <si>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</si>
  <si>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</si>
  <si>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</si>
  <si>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</si>
  <si>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</si>
  <si>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</si>
  <si>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</si>
  <si>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</si>
  <si>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</si>
  <si>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</si>
  <si>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</si>
  <si>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</si>
  <si>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</si>
  <si>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</si>
  <si>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</si>
  <si>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</si>
  <si>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</si>
  <si>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</si>
  <si>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</si>
  <si>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</si>
  <si>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</si>
  <si>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</si>
  <si>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</si>
  <si>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</si>
  <si>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</si>
  <si>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</si>
  <si>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</si>
  <si>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</si>
  <si>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</si>
  <si>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</si>
  <si>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</si>
  <si>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</si>
  <si>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</si>
  <si>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</si>
  <si>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</si>
  <si>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</si>
  <si>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</si>
  <si>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</si>
  <si>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</si>
  <si>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</si>
  <si>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</si>
  <si>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</si>
  <si>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</si>
  <si>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</si>
  <si>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</si>
  <si>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</si>
  <si>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</si>
  <si>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</si>
  <si>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</si>
  <si>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</si>
  <si>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</si>
  <si>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</si>
  <si>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</si>
  <si>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</si>
  <si>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</si>
  <si>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</si>
  <si>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</si>
  <si>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</si>
  <si>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</si>
  <si>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</si>
  <si>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</si>
  <si>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</si>
  <si>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</si>
  <si>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</si>
  <si>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</si>
  <si>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</si>
  <si>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</si>
  <si>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</si>
  <si>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</si>
  <si>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</si>
  <si>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</si>
  <si>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</si>
  <si>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</si>
  <si>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</si>
  <si>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</si>
  <si>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</si>
  <si>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</si>
  <si>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</si>
  <si>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</si>
  <si>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</si>
  <si>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</si>
  <si>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</si>
  <si>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</si>
  <si>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</si>
  <si>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</si>
  <si>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</si>
  <si>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</si>
  <si>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</si>
  <si>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</si>
  <si>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</si>
  <si>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</si>
  <si>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</si>
  <si>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</si>
  <si>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</si>
  <si>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</si>
  <si>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</si>
  <si>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</si>
  <si>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</si>
  <si>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</si>
  <si>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</si>
  <si>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</si>
  <si>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</si>
  <si>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</si>
  <si>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</si>
  <si>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</si>
  <si>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</si>
  <si>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</si>
  <si>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</si>
  <si>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</si>
  <si>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</si>
  <si>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</si>
  <si>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</si>
  <si>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</si>
  <si>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</si>
  <si>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</si>
  <si>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</si>
  <si>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</si>
  <si>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</si>
  <si>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</si>
  <si>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</si>
  <si>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</si>
  <si>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</si>
  <si>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</si>
  <si>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</si>
  <si>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</si>
  <si>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</si>
  <si>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</si>
  <si>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</si>
  <si>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</si>
  <si>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</si>
  <si>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</si>
  <si>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</si>
  <si>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</si>
  <si>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</si>
  <si>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</si>
  <si>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</si>
  <si>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</si>
  <si>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</si>
  <si>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</si>
  <si>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</si>
  <si>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</si>
  <si>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</si>
  <si>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</si>
  <si>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</si>
  <si>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</si>
  <si>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</si>
  <si>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</si>
  <si>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</si>
  <si>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</si>
  <si>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</si>
  <si>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</si>
  <si>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</si>
  <si>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</si>
  <si>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</si>
  <si>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</si>
  <si>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</si>
  <si>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</si>
  <si>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</si>
  <si>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</si>
  <si>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</si>
  <si>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</si>
  <si>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</si>
  <si>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</si>
  <si>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</si>
  <si>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</si>
  <si>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</si>
  <si>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</si>
  <si>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</si>
  <si>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</si>
  <si>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</si>
  <si>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</si>
  <si>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</si>
  <si>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</si>
  <si>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</si>
  <si>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</si>
  <si>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</si>
  <si>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</si>
  <si>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</si>
  <si>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</si>
  <si>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</si>
  <si>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</si>
  <si>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</si>
  <si>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</si>
  <si>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</si>
  <si>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</si>
  <si>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</si>
  <si>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</si>
  <si>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</si>
  <si>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</si>
  <si>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</si>
  <si>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</si>
  <si>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</si>
  <si>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</si>
  <si>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</si>
  <si>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</si>
  <si>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</si>
  <si>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</si>
  <si>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</si>
  <si>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</si>
  <si>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</si>
  <si>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</si>
  <si>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</si>
  <si>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</si>
  <si>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</si>
  <si>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</si>
  <si>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</si>
  <si>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</si>
  <si>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</si>
  <si>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</si>
  <si>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</si>
  <si>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</si>
  <si>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</si>
  <si>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</si>
  <si>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</si>
  <si>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</si>
  <si>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</si>
  <si>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</si>
  <si>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</si>
  <si>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</si>
  <si>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</si>
  <si>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</si>
  <si>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</si>
  <si>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</si>
  <si>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</si>
  <si>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</si>
  <si>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</si>
  <si>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</si>
  <si>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</si>
  <si>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</si>
  <si>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</si>
  <si>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</si>
  <si>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</si>
  <si>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</si>
  <si>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</si>
  <si>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</si>
  <si>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</si>
  <si>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</si>
  <si>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</si>
  <si>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</si>
  <si>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</si>
  <si>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</si>
  <si>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</si>
  <si>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</si>
  <si>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</si>
  <si>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</si>
  <si>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</si>
  <si>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</si>
  <si>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</si>
  <si>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</si>
  <si>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</si>
  <si>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</si>
  <si>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</si>
  <si>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</si>
  <si>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</si>
  <si>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</si>
  <si>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</si>
  <si>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</si>
  <si>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</si>
  <si>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</si>
  <si>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</si>
  <si>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</si>
  <si>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</si>
  <si>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</si>
  <si>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</si>
  <si>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</si>
  <si>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</si>
  <si>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</si>
  <si>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</si>
  <si>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</si>
  <si>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</si>
  <si>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</si>
  <si>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</si>
  <si>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</si>
  <si>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</si>
  <si>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</si>
  <si>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</si>
  <si>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</si>
  <si>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</si>
  <si>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</si>
  <si>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</si>
  <si>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</si>
  <si>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</si>
  <si>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</si>
  <si>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</si>
  <si>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</si>
  <si>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</si>
  <si>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</si>
  <si>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</si>
  <si>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</si>
  <si>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</si>
  <si>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</si>
  <si>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</si>
  <si>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</si>
  <si>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</si>
  <si>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</si>
  <si>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</si>
  <si>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</si>
  <si>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</si>
  <si>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</si>
  <si>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</si>
  <si>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</si>
  <si>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</si>
  <si>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</si>
  <si>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</si>
  <si>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</si>
  <si>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</si>
  <si>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</si>
  <si>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</si>
  <si>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</si>
  <si>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</si>
  <si>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</si>
  <si>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</si>
  <si>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</si>
  <si>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</si>
  <si>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</si>
  <si>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</si>
  <si>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</si>
  <si>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</si>
  <si>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</si>
  <si>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</si>
  <si>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</si>
  <si>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</si>
  <si>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</si>
  <si>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</si>
  <si>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</si>
  <si>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</si>
  <si>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</si>
  <si>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</si>
  <si>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</si>
  <si>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</si>
  <si>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</si>
  <si>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</si>
  <si>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</si>
  <si>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</si>
  <si>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</si>
  <si>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</si>
  <si>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</si>
  <si>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</si>
  <si>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</si>
  <si>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</si>
  <si>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</si>
  <si>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</si>
  <si>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</si>
  <si>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</si>
  <si>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</si>
  <si>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</si>
  <si>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</si>
  <si>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</si>
  <si>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</si>
  <si>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</si>
  <si>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</si>
  <si>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</si>
  <si>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</si>
  <si>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</si>
  <si>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</si>
  <si>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</si>
  <si>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</si>
  <si>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</si>
  <si>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</si>
  <si>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</si>
  <si>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</si>
  <si>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</si>
  <si>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</si>
  <si>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</si>
  <si>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</si>
  <si>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</si>
  <si>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</si>
  <si>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</si>
  <si>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</si>
  <si>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</si>
  <si>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</si>
  <si>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</si>
  <si>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</si>
  <si>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</si>
  <si>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</si>
  <si>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</si>
  <si>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</si>
  <si>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</si>
  <si>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</si>
  <si>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</si>
  <si>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</si>
  <si>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</si>
  <si>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</si>
  <si>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</si>
  <si>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</si>
  <si>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</si>
  <si>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</si>
  <si>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</si>
  <si>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</si>
  <si>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</si>
  <si>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</si>
  <si>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</si>
  <si>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</si>
  <si>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</si>
  <si>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</si>
  <si>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</si>
  <si>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</si>
  <si>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</si>
  <si>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</si>
  <si>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</si>
  <si>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</si>
  <si>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</si>
  <si>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</si>
  <si>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</si>
  <si>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</si>
  <si>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</si>
  <si>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</si>
  <si>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</si>
  <si>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</si>
  <si>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</si>
  <si>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</si>
  <si>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</si>
  <si>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</si>
  <si>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</si>
  <si>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</si>
  <si>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</si>
  <si>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</si>
  <si>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</si>
  <si>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</si>
  <si>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</si>
  <si>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</si>
  <si>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</si>
  <si>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</si>
  <si>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</si>
  <si>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</si>
  <si>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</si>
  <si>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</si>
  <si>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</si>
  <si>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</si>
  <si>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</si>
  <si>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</si>
  <si>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</si>
  <si>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</si>
  <si>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</si>
  <si>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</si>
  <si>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</si>
  <si>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</si>
  <si>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</si>
  <si>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</si>
  <si>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</si>
  <si>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</si>
  <si>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</si>
  <si>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</si>
  <si>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</si>
  <si>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</si>
  <si>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</si>
  <si>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</si>
  <si>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</si>
  <si>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</si>
  <si>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</si>
  <si>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</si>
  <si>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</si>
  <si>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</si>
  <si>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</si>
  <si>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</si>
  <si>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</si>
  <si>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</si>
  <si>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</si>
  <si>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</si>
  <si>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</si>
  <si>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</si>
  <si>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</si>
  <si>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</si>
  <si>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</si>
  <si>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</si>
  <si>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</si>
  <si>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</si>
  <si>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</si>
  <si>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</si>
  <si>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</si>
  <si>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</si>
  <si>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</si>
  <si>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</si>
  <si>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</si>
  <si>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</si>
  <si>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</si>
  <si>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</si>
  <si>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</si>
  <si>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</si>
  <si>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</si>
  <si>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</si>
  <si>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</si>
  <si>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</si>
  <si>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</si>
  <si>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</si>
  <si>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</si>
  <si>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</si>
  <si>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</si>
  <si>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</si>
  <si>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</si>
  <si>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</si>
  <si>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</si>
  <si>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</si>
  <si>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</si>
  <si>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</si>
  <si>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</si>
  <si>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</si>
  <si>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</si>
  <si>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</si>
  <si>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</si>
  <si>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</si>
  <si>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</si>
  <si>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</si>
  <si>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</si>
  <si>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</si>
  <si>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</si>
  <si>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</si>
  <si>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</si>
  <si>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</si>
  <si>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</si>
  <si>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</si>
  <si>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</si>
  <si>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</si>
  <si>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</si>
  <si>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</si>
  <si>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</si>
  <si>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</si>
  <si>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</si>
  <si>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</si>
  <si>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</si>
  <si>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</si>
  <si>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</si>
  <si>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</si>
  <si>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</si>
  <si>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</si>
  <si>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</si>
  <si>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</si>
  <si>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</si>
  <si>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</si>
  <si>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</si>
  <si>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</si>
  <si>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</si>
  <si>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</si>
  <si>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</si>
  <si>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</si>
  <si>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</si>
  <si>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</si>
  <si>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</si>
  <si>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</si>
  <si>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</si>
  <si>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</si>
  <si>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</si>
  <si>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</si>
  <si>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</si>
  <si>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</si>
  <si>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</si>
  <si>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</si>
  <si>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</si>
  <si>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</si>
  <si>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</si>
  <si>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</si>
  <si>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</si>
  <si>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</si>
  <si>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</si>
  <si>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</si>
  <si>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</si>
  <si>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</si>
  <si>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</si>
  <si>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</si>
  <si>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</si>
  <si>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</si>
  <si>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</si>
  <si>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</si>
  <si>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</si>
  <si>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</si>
  <si>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</si>
  <si>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</si>
  <si>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</si>
  <si>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</si>
  <si>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</si>
  <si>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</si>
  <si>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</si>
  <si>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</si>
  <si>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</si>
  <si>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</si>
  <si>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</si>
  <si>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</si>
  <si>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</si>
  <si>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</si>
  <si>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</si>
  <si>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</si>
  <si>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</si>
  <si>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</si>
  <si>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</si>
  <si>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</si>
  <si>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</si>
  <si>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</si>
  <si>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</si>
  <si>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</si>
  <si>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</si>
  <si>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</si>
  <si>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</si>
  <si>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</si>
  <si>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</si>
  <si>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</si>
  <si>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</si>
  <si>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</si>
  <si>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</si>
  <si>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</si>
  <si>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</si>
  <si>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</si>
  <si>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</si>
  <si>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</si>
  <si>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</si>
  <si>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</si>
  <si>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</si>
  <si>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</si>
  <si>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</si>
  <si>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</si>
  <si>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</si>
  <si>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</si>
  <si>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</si>
  <si>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</si>
  <si>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</si>
  <si>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</si>
  <si>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</si>
  <si>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</si>
  <si>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</si>
  <si>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</si>
  <si>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</si>
  <si>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</si>
  <si>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</si>
  <si>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</si>
  <si>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</si>
  <si>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</si>
  <si>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</si>
  <si>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</si>
  <si>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</si>
  <si>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</si>
  <si>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</si>
  <si>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</si>
  <si>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</si>
  <si>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</si>
  <si>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</si>
  <si>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</si>
  <si>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</si>
  <si>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</si>
  <si>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</si>
  <si>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</si>
  <si>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</si>
  <si>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</si>
  <si>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</si>
  <si>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</si>
  <si>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</si>
  <si>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</si>
  <si>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</si>
  <si>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</si>
  <si>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</si>
  <si>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</si>
  <si>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</si>
  <si>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</si>
  <si>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</si>
  <si>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</si>
  <si>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</si>
  <si>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</si>
  <si>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</si>
  <si>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</si>
  <si>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</si>
  <si>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</si>
  <si>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</si>
  <si>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</si>
  <si>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</si>
  <si>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</si>
  <si>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</si>
  <si>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</si>
  <si>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</si>
  <si>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</si>
  <si>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</si>
  <si>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</si>
  <si>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</si>
  <si>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</si>
  <si>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</si>
  <si>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</si>
  <si>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</si>
  <si>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</si>
  <si>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</si>
  <si>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</si>
  <si>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</si>
  <si>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</si>
  <si>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</si>
  <si>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</si>
  <si>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</si>
  <si>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</si>
  <si>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</si>
  <si>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</si>
  <si>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</si>
  <si>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</si>
  <si>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</si>
  <si>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</si>
  <si>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</si>
  <si>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</si>
  <si>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</si>
  <si>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</si>
  <si>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</si>
  <si>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</si>
  <si>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</si>
  <si>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</si>
  <si>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</si>
  <si>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</si>
  <si>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</si>
  <si>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</si>
  <si>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</si>
  <si>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</si>
  <si>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</si>
  <si>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</si>
  <si>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</si>
  <si>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</si>
  <si>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</si>
  <si>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</si>
  <si>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</si>
  <si>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</si>
  <si>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</si>
  <si>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</si>
  <si>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</si>
  <si>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</si>
  <si>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</si>
  <si>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</si>
  <si>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</si>
  <si>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</si>
  <si>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</si>
  <si>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</si>
  <si>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</si>
  <si>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</si>
  <si>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</si>
  <si>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</si>
  <si>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</si>
  <si>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</si>
  <si>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</si>
  <si>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</si>
  <si>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</si>
  <si>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</si>
  <si>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</si>
  <si>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</si>
  <si>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</si>
  <si>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</si>
  <si>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</si>
  <si>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</si>
  <si>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</si>
  <si>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</si>
  <si>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</si>
  <si>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</si>
  <si>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</si>
  <si>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</si>
  <si>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</si>
  <si>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</si>
  <si>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</si>
  <si>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</si>
  <si>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</si>
  <si>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</si>
  <si>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</si>
  <si>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</si>
  <si>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</si>
  <si>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</si>
  <si>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</si>
  <si>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</si>
  <si>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</si>
  <si>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</si>
  <si>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</si>
  <si>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</si>
  <si>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</si>
  <si>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</si>
  <si>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</si>
  <si>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</si>
  <si>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</si>
  <si>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</si>
  <si>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</si>
  <si>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</si>
  <si>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</si>
  <si>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</si>
  <si>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</si>
  <si>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</si>
  <si>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</si>
  <si>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</si>
  <si>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</si>
  <si>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</si>
  <si>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</si>
  <si>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</si>
  <si>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</si>
  <si>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</si>
  <si>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</si>
  <si>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</si>
  <si>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</si>
  <si>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</si>
  <si>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</si>
  <si>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</si>
  <si>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</si>
  <si>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</si>
  <si>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</si>
  <si>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</si>
  <si>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</si>
  <si>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</si>
  <si>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</si>
  <si>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</si>
  <si>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</si>
  <si>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</si>
  <si>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</si>
  <si>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</si>
  <si>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</si>
  <si>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</si>
  <si>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</si>
  <si>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</si>
  <si>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</si>
  <si>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</si>
  <si>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</si>
  <si>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</si>
  <si>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</si>
  <si>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</si>
  <si>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</si>
  <si>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</si>
  <si>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</si>
  <si>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</si>
  <si>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</si>
  <si>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</si>
  <si>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</si>
  <si>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</si>
  <si>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</si>
  <si>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</si>
  <si>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</si>
  <si>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</si>
  <si>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</si>
  <si>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</si>
  <si>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</si>
  <si>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</si>
  <si>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</si>
  <si>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</si>
  <si>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</si>
  <si>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</si>
  <si>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</si>
  <si>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</si>
  <si>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</si>
  <si>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</si>
  <si>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</si>
  <si>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</si>
  <si>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</si>
  <si>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</si>
  <si>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</si>
  <si>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</si>
  <si>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</si>
  <si>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</si>
  <si>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</si>
  <si>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</si>
  <si>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</si>
  <si>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</si>
  <si>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</si>
  <si>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</si>
  <si>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</si>
  <si>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</si>
  <si>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</si>
  <si>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</si>
  <si>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</si>
  <si>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</si>
  <si>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</si>
  <si>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</si>
  <si>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</si>
  <si>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</si>
  <si>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</si>
  <si>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</si>
  <si>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</si>
  <si>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</si>
  <si>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</si>
  <si>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</si>
  <si>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</si>
  <si>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</si>
  <si>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</si>
  <si>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</si>
  <si>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</si>
  <si>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</si>
  <si>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</si>
  <si>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</si>
  <si>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</si>
  <si>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</si>
  <si>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</si>
  <si>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</si>
  <si>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</si>
  <si>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</si>
  <si>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</si>
  <si>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</si>
  <si>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</si>
  <si>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</si>
  <si>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</si>
  <si>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</si>
  <si>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</si>
  <si>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</si>
  <si>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</si>
  <si>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</si>
  <si>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</si>
  <si>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</si>
  <si>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</si>
  <si>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</si>
  <si>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</si>
  <si>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</si>
  <si>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</si>
  <si>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</si>
  <si>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</si>
  <si>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</si>
  <si>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</si>
  <si>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</si>
  <si>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</si>
  <si>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</si>
  <si>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</si>
  <si>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</si>
  <si>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</si>
  <si>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</si>
  <si>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</si>
  <si>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</si>
  <si>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</si>
  <si>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</si>
  <si>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</si>
  <si>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</si>
  <si>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</si>
  <si>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</si>
  <si>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</si>
  <si>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</si>
  <si>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</si>
  <si>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</si>
  <si>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</si>
  <si>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</si>
  <si>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</si>
  <si>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</si>
  <si>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</si>
  <si>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</si>
  <si>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</si>
  <si>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</si>
  <si>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</si>
  <si>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</si>
  <si>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</si>
  <si>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</si>
  <si>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</si>
  <si>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</si>
  <si>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</si>
  <si>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</si>
  <si>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</si>
  <si>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</si>
  <si>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</si>
  <si>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</si>
  <si>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</si>
  <si>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</si>
  <si>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</si>
  <si>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</si>
  <si>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</si>
  <si>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</si>
  <si>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</si>
  <si>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</si>
  <si>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</si>
  <si>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</si>
  <si>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</si>
  <si>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</si>
  <si>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</si>
  <si>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</si>
  <si>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</si>
  <si>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</si>
  <si>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</si>
  <si>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</si>
  <si>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</si>
  <si>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</si>
  <si>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</si>
  <si>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</si>
  <si>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</si>
  <si>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</si>
  <si>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</si>
  <si>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</si>
  <si>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</si>
  <si>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</si>
  <si>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</si>
  <si>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</si>
  <si>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</si>
  <si>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</si>
  <si>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</si>
  <si>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</si>
  <si>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</si>
  <si>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</si>
  <si>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</si>
  <si>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</si>
  <si>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</si>
  <si>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</si>
  <si>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</si>
  <si>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</si>
  <si>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</si>
  <si>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</si>
  <si>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</si>
  <si>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</si>
  <si>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</si>
  <si>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</si>
  <si>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</si>
  <si>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</si>
  <si>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</si>
  <si>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</si>
  <si>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</si>
  <si>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</si>
  <si>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</si>
  <si>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</si>
  <si>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</si>
  <si>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</si>
  <si>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</si>
  <si>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</si>
  <si>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</si>
  <si>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</si>
  <si>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</si>
  <si>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</si>
  <si>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</si>
  <si>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</si>
  <si>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</si>
  <si>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</si>
  <si>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</si>
  <si>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</si>
  <si>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</si>
  <si>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</si>
  <si>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</si>
  <si>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</si>
  <si>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</si>
  <si>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</si>
  <si>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</si>
  <si>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</si>
  <si>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</si>
  <si>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</si>
  <si>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</si>
  <si>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</si>
  <si>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</si>
  <si>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</si>
  <si>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</si>
  <si>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</si>
  <si>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</si>
  <si>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</si>
  <si>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</si>
  <si>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</si>
  <si>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</si>
  <si>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</si>
  <si>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</si>
  <si>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</si>
  <si>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</si>
  <si>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</si>
  <si>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</si>
  <si>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</si>
  <si>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</si>
  <si>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</si>
  <si>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</si>
  <si>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</si>
  <si>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</si>
  <si>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</si>
  <si>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</si>
  <si>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</si>
  <si>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</si>
  <si>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</si>
  <si>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</si>
  <si>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</si>
  <si>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</si>
  <si>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</si>
  <si>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</si>
  <si>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</si>
  <si>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</si>
  <si>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</si>
  <si>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</si>
  <si>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</si>
  <si>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</si>
  <si>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</si>
  <si>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</si>
  <si>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</si>
  <si>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</si>
  <si>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</si>
  <si>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</si>
  <si>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</si>
  <si>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</si>
  <si>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</si>
  <si>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</si>
  <si>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</si>
  <si>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</si>
  <si>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</si>
  <si>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</si>
  <si>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</si>
  <si>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</si>
  <si>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</si>
  <si>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</si>
  <si>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</si>
  <si>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</si>
  <si>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</si>
  <si>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</si>
  <si>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</si>
  <si>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</si>
  <si>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</si>
  <si>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</si>
  <si>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</si>
  <si>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</si>
  <si>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</si>
  <si>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</si>
  <si>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</si>
  <si>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</si>
  <si>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</si>
  <si>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</si>
  <si>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</si>
  <si>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</si>
  <si>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</si>
  <si>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</si>
  <si>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</si>
  <si>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</si>
  <si>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</si>
  <si>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</si>
  <si>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</si>
  <si>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</si>
  <si>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</si>
  <si>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</si>
  <si>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</si>
  <si>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</si>
  <si>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</si>
  <si>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</si>
  <si>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</si>
  <si>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</si>
  <si>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</si>
  <si>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</si>
  <si>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</si>
  <si>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</si>
  <si>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</si>
  <si>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</si>
  <si>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</si>
  <si>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</si>
  <si>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</si>
  <si>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</si>
  <si>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</si>
  <si>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</si>
  <si>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</si>
  <si>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</si>
  <si>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</si>
  <si>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</si>
  <si>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</si>
  <si>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</si>
  <si>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</si>
  <si>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</si>
  <si>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</si>
  <si>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</si>
  <si>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</si>
  <si>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</si>
  <si>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</si>
  <si>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</si>
  <si>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</si>
  <si>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</si>
  <si>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</si>
  <si>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</si>
  <si>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</si>
  <si>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</si>
  <si>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</si>
  <si>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</si>
  <si>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</si>
  <si>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</si>
  <si>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</si>
  <si>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</si>
  <si>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</si>
  <si>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</si>
  <si>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</si>
  <si>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</si>
  <si>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</si>
  <si>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</si>
  <si>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</si>
  <si>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</si>
  <si>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</si>
  <si>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</si>
  <si>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</si>
  <si>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</si>
  <si>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</si>
  <si>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</si>
  <si>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</si>
  <si>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</si>
  <si>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</si>
  <si>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</si>
  <si>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</si>
  <si>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</si>
  <si>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</si>
  <si>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</si>
  <si>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</si>
  <si>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</si>
  <si>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</si>
  <si>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</si>
  <si>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</si>
  <si>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</si>
  <si>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</si>
  <si>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</si>
  <si>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</si>
  <si>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</si>
  <si>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</si>
  <si>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</si>
  <si>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</si>
  <si>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</si>
  <si>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</si>
  <si>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</si>
  <si>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</si>
  <si>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</si>
  <si>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</si>
  <si>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</si>
  <si>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</si>
  <si>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</si>
  <si>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</si>
  <si>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</si>
  <si>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</si>
  <si>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</si>
  <si>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</si>
  <si>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</si>
  <si>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</si>
  <si>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</si>
  <si>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</si>
  <si>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</si>
  <si>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</si>
  <si>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</si>
  <si>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</si>
  <si>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</si>
  <si>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</si>
  <si>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</si>
  <si>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</si>
  <si>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</si>
  <si>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</si>
  <si>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</si>
  <si>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</si>
  <si>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</si>
  <si>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</si>
  <si>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</si>
  <si>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</si>
  <si>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</si>
  <si>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</si>
  <si>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</si>
  <si>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</si>
  <si>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</si>
  <si>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</si>
  <si>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</si>
  <si>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</si>
  <si>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</si>
  <si>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</si>
  <si>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</si>
  <si>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</si>
  <si>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</si>
  <si>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</si>
  <si>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</si>
  <si>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</si>
  <si>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</si>
  <si>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</si>
  <si>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</si>
  <si>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</si>
  <si>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</si>
  <si>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</si>
  <si>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</si>
  <si>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</si>
  <si>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</si>
  <si>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</si>
  <si>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</si>
  <si>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</si>
  <si>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</si>
  <si>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</si>
  <si>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</si>
  <si>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</si>
  <si>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</si>
  <si>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</si>
  <si>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</si>
  <si>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</si>
  <si>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</si>
  <si>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</si>
  <si>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</si>
  <si>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</si>
  <si>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</si>
  <si>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</si>
  <si>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</si>
  <si>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</si>
  <si>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</si>
  <si>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</si>
  <si>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</si>
  <si>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</si>
  <si>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</si>
  <si>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</si>
  <si>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</si>
  <si>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</si>
  <si>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</si>
  <si>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</si>
  <si>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</si>
  <si>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</si>
  <si>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</si>
  <si>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</si>
  <si>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</si>
  <si>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</si>
  <si>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</si>
  <si>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</si>
  <si>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</si>
  <si>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</si>
  <si>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</si>
  <si>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</si>
  <si>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</si>
  <si>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</si>
  <si>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</si>
  <si>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</si>
  <si>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</si>
  <si>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</si>
  <si>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</si>
  <si>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</si>
  <si>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</si>
  <si>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</si>
  <si>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</si>
  <si>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</si>
  <si>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</si>
  <si>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</si>
  <si>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</si>
  <si>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</si>
  <si>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</si>
  <si>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</si>
  <si>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</si>
  <si>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</si>
  <si>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</si>
  <si>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</si>
  <si>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</si>
  <si>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</si>
  <si>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</si>
  <si>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</si>
  <si>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</si>
  <si>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</si>
  <si>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</si>
  <si>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</si>
  <si>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</si>
  <si>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</si>
  <si>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</si>
  <si>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</si>
  <si>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</si>
  <si>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</si>
  <si>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</si>
  <si>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</si>
  <si>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</si>
  <si>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</si>
  <si>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</si>
  <si>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</si>
  <si>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</si>
  <si>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</si>
  <si>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</si>
  <si>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</si>
  <si>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</si>
  <si>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</si>
  <si>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</si>
  <si>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</si>
  <si>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</si>
  <si>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</si>
  <si>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</si>
  <si>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</si>
  <si>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</si>
  <si>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</si>
  <si>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</si>
  <si>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</si>
  <si>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</si>
  <si>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</si>
  <si>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</si>
  <si>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</si>
  <si>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</si>
  <si>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</si>
  <si>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</si>
  <si>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</si>
  <si>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</si>
  <si>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</si>
  <si>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</si>
  <si>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</si>
  <si>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</si>
  <si>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</si>
  <si>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</si>
  <si>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</si>
  <si>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</si>
  <si>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</si>
  <si>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</si>
  <si>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</si>
  <si>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</si>
  <si>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</si>
  <si>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</si>
  <si>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</si>
  <si>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</si>
  <si>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</si>
  <si>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</si>
  <si>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</si>
  <si>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</si>
  <si>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</si>
  <si>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</si>
  <si>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</si>
  <si>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</si>
  <si>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</si>
  <si>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</si>
  <si>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</si>
  <si>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</si>
  <si>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</si>
  <si>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</si>
  <si>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</si>
  <si>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</si>
  <si>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</si>
  <si>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</si>
  <si>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</si>
  <si>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</si>
  <si>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</si>
  <si>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</si>
  <si>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</si>
  <si>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</si>
  <si>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</si>
  <si>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</si>
  <si>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</si>
  <si>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</si>
  <si>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</si>
  <si>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</si>
  <si>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</si>
  <si>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</si>
  <si>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</si>
  <si>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</si>
  <si>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</si>
  <si>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</si>
  <si>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</si>
  <si>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</si>
  <si>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</si>
  <si>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</si>
  <si>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</si>
  <si>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</si>
  <si>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</si>
  <si>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</si>
  <si>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</si>
  <si>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</si>
  <si>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</si>
  <si>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</si>
  <si>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</si>
  <si>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</si>
  <si>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</si>
  <si>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</si>
  <si>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</si>
  <si>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</si>
  <si>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</si>
  <si>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</si>
  <si>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</si>
  <si>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</si>
  <si>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</si>
  <si>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</si>
  <si>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</si>
  <si>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</si>
  <si>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</si>
  <si>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</si>
  <si>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</si>
  <si>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</si>
  <si>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</si>
  <si>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</si>
  <si>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</si>
  <si>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</si>
  <si>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</si>
  <si>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</si>
  <si>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</si>
  <si>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</si>
  <si>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</si>
  <si>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</si>
  <si>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</si>
  <si>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</si>
  <si>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</si>
  <si>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</si>
  <si>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</si>
  <si>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</si>
  <si>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</si>
  <si>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</si>
  <si>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</si>
  <si>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</si>
  <si>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</si>
  <si>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</si>
  <si>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</si>
  <si>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</si>
  <si>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</si>
  <si>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</si>
  <si>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</si>
  <si>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</si>
  <si>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</si>
  <si>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</si>
  <si>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</si>
  <si>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</si>
  <si>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</si>
  <si>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</si>
  <si>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</si>
  <si>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</si>
  <si>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</si>
  <si>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</si>
  <si>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</si>
  <si>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</si>
  <si>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</si>
  <si>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</si>
  <si>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</si>
  <si>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</si>
  <si>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</si>
  <si>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</si>
  <si>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</si>
  <si>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</si>
  <si>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</si>
  <si>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</si>
  <si>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</si>
  <si>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</si>
  <si>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</si>
  <si>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</si>
  <si>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</si>
  <si>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</si>
  <si>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</si>
  <si>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</si>
  <si>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</si>
  <si>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</si>
  <si>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</si>
  <si>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</si>
  <si>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</si>
  <si>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</si>
  <si>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</si>
  <si>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</si>
  <si>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</si>
  <si>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</si>
  <si>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</si>
  <si>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</si>
  <si>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</si>
  <si>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</si>
  <si>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</si>
  <si>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</si>
  <si>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</si>
  <si>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</si>
  <si>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</si>
  <si>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</si>
  <si>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</si>
  <si>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</si>
  <si>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</si>
  <si>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</si>
  <si>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</si>
  <si>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</si>
  <si>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</si>
  <si>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</si>
  <si>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</si>
  <si>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</si>
  <si>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</si>
  <si>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</si>
  <si>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</si>
  <si>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</si>
  <si>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</si>
  <si>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</si>
  <si>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</si>
  <si>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</si>
  <si>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</si>
  <si>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</si>
  <si>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</si>
  <si>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</si>
  <si>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</si>
  <si>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</si>
  <si>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</si>
  <si>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</si>
  <si>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</si>
  <si>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</si>
  <si>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</si>
  <si>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</si>
  <si>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</si>
  <si>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</si>
  <si>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</si>
  <si>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</si>
  <si>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</si>
  <si>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</si>
  <si>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</si>
  <si>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</si>
  <si>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</si>
  <si>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</si>
  <si>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</si>
  <si>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</si>
  <si>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</si>
  <si>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</si>
  <si>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</si>
  <si>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</si>
  <si>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</si>
  <si>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</si>
  <si>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</si>
  <si>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</si>
  <si>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</si>
  <si>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</si>
  <si>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</si>
  <si>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</si>
  <si>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</si>
  <si>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</si>
  <si>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</si>
  <si>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</si>
  <si>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</si>
  <si>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</si>
  <si>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</si>
  <si>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</si>
  <si>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</si>
  <si>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</si>
  <si>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</si>
  <si>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</si>
  <si>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</si>
  <si>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</si>
  <si>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</si>
  <si>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</si>
  <si>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</si>
  <si>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</si>
  <si>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</si>
  <si>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</si>
  <si>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</si>
  <si>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</si>
  <si>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</si>
  <si>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</si>
  <si>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</si>
  <si>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</si>
  <si>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</si>
  <si>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</si>
  <si>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</si>
  <si>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</si>
  <si>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</si>
  <si>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</si>
  <si>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</si>
  <si>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</si>
  <si>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</si>
  <si>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</si>
  <si>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</si>
  <si>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</si>
  <si>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</si>
  <si>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</si>
  <si>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</si>
  <si>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</si>
  <si>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</si>
  <si>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</si>
  <si>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</si>
  <si>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</si>
  <si>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</si>
  <si>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</si>
  <si>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</si>
  <si>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</si>
  <si>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</si>
  <si>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</si>
  <si>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</si>
  <si>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</si>
  <si>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</si>
  <si>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</si>
  <si>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</si>
  <si>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</si>
  <si>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</si>
  <si>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</si>
  <si>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</si>
  <si>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</si>
  <si>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</si>
  <si>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</si>
  <si>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</si>
  <si>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</si>
  <si>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</si>
  <si>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</si>
  <si>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</si>
  <si>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</si>
  <si>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</si>
  <si>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</si>
  <si>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</si>
  <si>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</si>
  <si>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</si>
  <si>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</si>
  <si>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</si>
  <si>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</si>
  <si>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</si>
  <si>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</si>
  <si>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</si>
  <si>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</si>
  <si>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</si>
  <si>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</si>
  <si>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</si>
  <si>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</si>
  <si>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</si>
  <si>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</si>
  <si>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</si>
  <si>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</si>
  <si>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</si>
  <si>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</si>
  <si>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</si>
  <si>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</si>
  <si>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</si>
  <si>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</si>
  <si>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</si>
  <si>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</si>
  <si>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</si>
  <si>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</si>
  <si>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</si>
  <si>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</si>
  <si>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</si>
  <si>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</si>
  <si>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</si>
  <si>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</si>
  <si>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</si>
  <si>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</si>
  <si>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</si>
  <si>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</si>
  <si>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</si>
  <si>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</si>
  <si>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</si>
  <si>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</si>
  <si>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</si>
  <si>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</si>
  <si>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</si>
  <si>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</si>
  <si>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</si>
  <si>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</si>
  <si>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</si>
  <si>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</si>
  <si>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</si>
  <si>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</si>
  <si>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</si>
  <si>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</si>
  <si>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</si>
  <si>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</si>
  <si>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</si>
  <si>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</si>
  <si>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</si>
  <si>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</si>
  <si>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</si>
  <si>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</si>
  <si>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</si>
  <si>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</si>
  <si>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</si>
  <si>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</si>
  <si>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</si>
  <si>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</si>
  <si>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</si>
  <si>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</si>
  <si>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</si>
  <si>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</si>
  <si>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</si>
  <si>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</si>
  <si>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</si>
  <si>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</si>
  <si>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</si>
  <si>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</si>
  <si>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</si>
  <si>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</si>
  <si>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</si>
  <si>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</si>
  <si>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</si>
  <si>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</si>
  <si>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</si>
  <si>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</si>
  <si>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</si>
  <si>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</si>
  <si>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</si>
  <si>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</si>
  <si>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</si>
  <si>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</si>
  <si>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</si>
  <si>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</si>
  <si>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</si>
  <si>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</si>
  <si>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</si>
  <si>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</si>
  <si>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</si>
  <si>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</si>
  <si>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</si>
  <si>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</si>
  <si>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</si>
  <si>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</si>
  <si>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</si>
  <si>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</si>
  <si>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</si>
  <si>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</si>
  <si>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</si>
  <si>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</si>
  <si>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</si>
  <si>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</si>
  <si>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</si>
  <si>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</si>
  <si>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</si>
  <si>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</si>
  <si>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</si>
  <si>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</si>
  <si>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</si>
  <si>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</si>
  <si>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</si>
  <si>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</si>
  <si>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</si>
  <si>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</si>
  <si>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</si>
  <si>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</si>
  <si>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</si>
  <si>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</si>
  <si>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</si>
  <si>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</si>
  <si>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</si>
  <si>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</si>
  <si>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</si>
  <si>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</si>
  <si>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</si>
  <si>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</si>
  <si>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</si>
  <si>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</si>
  <si>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</si>
  <si>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</si>
  <si>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</si>
  <si>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</si>
  <si>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</si>
  <si>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</si>
  <si>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</si>
  <si>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</si>
  <si>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</si>
  <si>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</si>
  <si>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</si>
  <si>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</si>
  <si>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</si>
  <si>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</si>
  <si>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</si>
  <si>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</si>
  <si>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</si>
  <si>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</si>
  <si>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</si>
  <si>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</si>
  <si>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</si>
  <si>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</si>
  <si>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</si>
  <si>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</si>
  <si>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</si>
  <si>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</si>
  <si>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</si>
  <si>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</si>
  <si>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</si>
  <si>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</si>
  <si>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</si>
  <si>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</si>
  <si>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</si>
  <si>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</si>
  <si>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</si>
  <si>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</si>
  <si>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</si>
  <si>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</si>
  <si>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</si>
  <si>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</si>
  <si>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</si>
  <si>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</si>
  <si>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</si>
  <si>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</si>
  <si>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</si>
  <si>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</si>
  <si>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</si>
  <si>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</si>
  <si>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</si>
  <si>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</si>
  <si>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</si>
  <si>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</si>
  <si>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</si>
  <si>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</si>
  <si>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</si>
  <si>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</si>
  <si>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</si>
  <si>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</si>
  <si>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</si>
  <si>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</si>
  <si>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</si>
  <si>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</si>
  <si>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</si>
  <si>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</si>
  <si>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</si>
  <si>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</si>
  <si>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</si>
  <si>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</si>
  <si>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</si>
  <si>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</si>
  <si>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</si>
  <si>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</si>
  <si>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</si>
  <si>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</si>
  <si>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</si>
  <si>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</si>
  <si>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</si>
  <si>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</si>
  <si>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</si>
  <si>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</si>
  <si>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</si>
  <si>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</si>
  <si>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</si>
  <si>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</si>
  <si>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</si>
  <si>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</si>
  <si>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</si>
  <si>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</si>
  <si>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</si>
  <si>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</si>
  <si>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</si>
  <si>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</si>
  <si>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</si>
  <si>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</si>
  <si>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</si>
  <si>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</si>
  <si>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</si>
  <si>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</si>
  <si>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</si>
  <si>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</si>
  <si>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</si>
  <si>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</si>
  <si>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</si>
  <si>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</si>
  <si>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</si>
  <si>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</si>
  <si>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</si>
  <si>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</si>
  <si>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</si>
  <si>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</si>
  <si>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</si>
  <si>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</si>
  <si>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</si>
  <si>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</si>
  <si>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</si>
  <si>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</si>
  <si>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</si>
  <si>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</si>
  <si>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</si>
  <si>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</si>
  <si>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</si>
  <si>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</si>
  <si>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</si>
  <si>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</si>
  <si>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</si>
  <si>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</si>
  <si>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</si>
  <si>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</si>
  <si>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</si>
  <si>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</si>
  <si>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</si>
  <si>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</si>
  <si>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</si>
  <si>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</si>
  <si>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</si>
  <si>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</si>
  <si>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</si>
  <si>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</si>
  <si>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</si>
  <si>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</si>
  <si>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</si>
  <si>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</si>
  <si>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</si>
  <si>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</si>
  <si>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</si>
  <si>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</si>
  <si>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</si>
  <si>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</si>
  <si>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</si>
  <si>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</si>
  <si>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</si>
  <si>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</si>
  <si>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</si>
  <si>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</si>
  <si>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</si>
  <si>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</si>
  <si>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</si>
  <si>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</si>
  <si>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</si>
  <si>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</si>
  <si>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</si>
  <si>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</si>
  <si>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</si>
  <si>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</si>
  <si>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</si>
  <si>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</si>
  <si>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</si>
  <si>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</si>
  <si>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</si>
  <si>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</si>
  <si>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</si>
  <si>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</si>
  <si>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</si>
  <si>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</si>
  <si>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</si>
  <si>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</si>
  <si>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</si>
  <si>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</si>
  <si>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</si>
  <si>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</si>
  <si>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</si>
  <si>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</si>
  <si>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</si>
  <si>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</si>
  <si>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</si>
  <si>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</si>
  <si>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</si>
  <si>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</si>
  <si>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</si>
  <si>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</si>
  <si>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</si>
  <si>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</si>
  <si>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</si>
  <si>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</si>
  <si>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</si>
  <si>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</si>
  <si>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</si>
  <si>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</si>
  <si>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</si>
  <si>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</si>
  <si>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</si>
  <si>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</si>
  <si>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</si>
  <si>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</si>
  <si>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</si>
  <si>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</si>
  <si>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</si>
  <si>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</si>
  <si>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</si>
  <si>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</si>
  <si>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</si>
  <si>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</si>
  <si>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</si>
  <si>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</si>
  <si>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</si>
  <si>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</si>
  <si>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</si>
  <si>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</si>
  <si>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</si>
  <si>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</si>
  <si>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</si>
  <si>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</si>
  <si>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</si>
  <si>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</si>
  <si>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</si>
  <si>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</si>
  <si>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</si>
  <si>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</si>
  <si>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</si>
  <si>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</si>
  <si>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</si>
  <si>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</si>
  <si>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</si>
  <si>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</si>
  <si>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</si>
  <si>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</si>
  <si>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</si>
  <si>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</si>
  <si>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</si>
  <si>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</si>
  <si>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</si>
  <si>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</si>
  <si>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</si>
  <si>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</si>
  <si>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</si>
  <si>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</si>
  <si>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</si>
  <si>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</si>
  <si>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</si>
  <si>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</si>
  <si>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</si>
  <si>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</si>
  <si>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</si>
  <si>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</si>
  <si>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</si>
  <si>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</si>
  <si>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</si>
  <si>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</si>
  <si>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</si>
  <si>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</si>
  <si>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</si>
  <si>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</si>
  <si>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</si>
  <si>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</si>
  <si>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</si>
  <si>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</si>
  <si>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</si>
  <si>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</si>
  <si>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</si>
  <si>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</si>
  <si>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</si>
  <si>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</si>
  <si>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</si>
  <si>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</si>
  <si>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</si>
  <si>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</si>
  <si>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</si>
  <si>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</si>
  <si>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</si>
  <si>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</si>
  <si>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</si>
  <si>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</si>
  <si>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</si>
  <si>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</si>
  <si>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</si>
  <si>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</si>
  <si>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</si>
  <si>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</si>
  <si>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</si>
  <si>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</si>
  <si>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</si>
  <si>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</si>
  <si>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</si>
  <si>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</si>
  <si>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</si>
  <si>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</si>
  <si>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</si>
  <si>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</si>
  <si>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</si>
  <si>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</si>
  <si>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</si>
  <si>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</si>
  <si>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</si>
  <si>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</si>
  <si>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</si>
  <si>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</si>
  <si>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</si>
  <si>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</si>
  <si>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</si>
  <si>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</si>
  <si>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</si>
  <si>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</si>
  <si>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</si>
  <si>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</si>
  <si>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</si>
  <si>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</si>
  <si>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</si>
  <si>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</si>
  <si>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</si>
  <si>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</si>
  <si>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</si>
  <si>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</si>
  <si>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</si>
  <si>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</si>
  <si>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</si>
  <si>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</si>
  <si>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</si>
  <si>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</si>
  <si>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</si>
  <si>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</si>
  <si>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</si>
  <si>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</si>
  <si>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</si>
  <si>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</si>
  <si>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</si>
  <si>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</si>
  <si>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</si>
  <si>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</si>
  <si>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</si>
  <si>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</si>
  <si>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</si>
  <si>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</si>
  <si>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</si>
  <si>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</si>
  <si>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</si>
  <si>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</si>
  <si>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</si>
  <si>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</si>
  <si>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</si>
  <si>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</si>
  <si>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</si>
  <si>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</si>
  <si>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</si>
  <si>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</si>
  <si>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</si>
  <si>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</si>
  <si>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</si>
  <si>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</si>
  <si>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</si>
  <si>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</si>
  <si>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</si>
  <si>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</si>
  <si>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</si>
  <si>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</si>
  <si>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</si>
  <si>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</si>
  <si>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</si>
  <si>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</si>
  <si>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</si>
  <si>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</si>
  <si>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</si>
  <si>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</si>
  <si>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</si>
  <si>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</si>
  <si>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</si>
  <si>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</si>
  <si>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</si>
  <si>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</si>
  <si>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</si>
  <si>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</si>
  <si>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</si>
  <si>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</si>
  <si>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</si>
  <si>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</si>
  <si>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</si>
  <si>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</si>
  <si>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</si>
  <si>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</si>
  <si>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</si>
  <si>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</si>
  <si>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</si>
  <si>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</si>
  <si>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</si>
  <si>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</si>
  <si>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</si>
  <si>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</si>
  <si>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</si>
  <si>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</si>
  <si>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</si>
  <si>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</si>
  <si>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</si>
  <si>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</si>
  <si>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</si>
  <si>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</si>
  <si>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</si>
  <si>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</si>
  <si>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</si>
  <si>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</si>
  <si>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</si>
  <si>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</si>
  <si>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</si>
  <si>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</si>
  <si>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</si>
  <si>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</si>
  <si>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</si>
  <si>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</si>
  <si>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</si>
  <si>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</si>
  <si>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</si>
  <si>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</si>
  <si>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</si>
  <si>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</si>
  <si>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</si>
  <si>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</si>
  <si>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</si>
  <si>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</si>
  <si>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</si>
  <si>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</si>
  <si>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</si>
  <si>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</si>
  <si>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</si>
  <si>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</si>
  <si>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</si>
  <si>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</si>
  <si>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</si>
  <si>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</si>
  <si>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</si>
  <si>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</si>
  <si>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</si>
  <si>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</si>
  <si>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</si>
  <si>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</si>
  <si>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</si>
  <si>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</si>
  <si>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</si>
  <si>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</si>
  <si>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</si>
  <si>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</si>
  <si>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</si>
  <si>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</si>
  <si>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</si>
  <si>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</si>
  <si>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</si>
  <si>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</si>
  <si>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</si>
  <si>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</si>
  <si>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</si>
  <si>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</si>
  <si>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</si>
  <si>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</si>
  <si>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</si>
  <si>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</si>
  <si>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</si>
  <si>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</si>
  <si>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</si>
  <si>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</si>
  <si>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</si>
  <si>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</si>
  <si>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</si>
  <si>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</si>
  <si>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</si>
  <si>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</si>
  <si>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</si>
  <si>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</si>
  <si>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</si>
  <si>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</si>
  <si>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</si>
  <si>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</si>
  <si>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</si>
  <si>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</si>
  <si>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</si>
  <si>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</si>
  <si>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</si>
  <si>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</si>
  <si>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</si>
  <si>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</si>
  <si>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</si>
  <si>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</si>
  <si>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</si>
  <si>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</si>
  <si>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</si>
  <si>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</si>
  <si>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</si>
  <si>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</si>
  <si>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</si>
  <si>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</si>
  <si>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</si>
  <si>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</si>
  <si>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</si>
  <si>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</si>
  <si>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</si>
  <si>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</si>
  <si>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</si>
  <si>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</si>
  <si>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</si>
  <si>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</si>
  <si>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</si>
  <si>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</si>
  <si>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</si>
  <si>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</si>
  <si>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</si>
  <si>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</si>
  <si>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</si>
  <si>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</si>
  <si>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</si>
  <si>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</si>
  <si>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</si>
  <si>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</si>
  <si>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</si>
  <si>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</si>
  <si>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</si>
  <si>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</si>
  <si>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</si>
  <si>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</si>
  <si>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</si>
  <si>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</si>
  <si>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</si>
  <si>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</si>
  <si>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</si>
  <si>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</si>
  <si>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</si>
  <si>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</si>
  <si>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</si>
  <si>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</si>
  <si>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</si>
  <si>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</si>
  <si>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</si>
  <si>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</si>
  <si>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</si>
  <si>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</si>
  <si>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</si>
  <si>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</si>
  <si>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</si>
  <si>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</si>
  <si>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</si>
  <si>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</si>
  <si>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</si>
  <si>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</si>
  <si>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</si>
  <si>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</si>
  <si>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</si>
  <si>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</si>
  <si>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</si>
  <si>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</si>
  <si>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</si>
  <si>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</si>
  <si>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</si>
  <si>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</si>
  <si>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</si>
  <si>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</si>
  <si>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</si>
  <si>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</si>
  <si>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</si>
  <si>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</si>
  <si>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</si>
  <si>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</si>
  <si>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</si>
  <si>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</si>
  <si>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</si>
  <si>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</si>
  <si>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</si>
  <si>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</si>
  <si>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</si>
  <si>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</si>
  <si>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</si>
  <si>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</si>
  <si>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</si>
  <si>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</si>
  <si>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</si>
  <si>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</si>
  <si>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</si>
  <si>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</si>
  <si>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</si>
  <si>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</si>
  <si>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</si>
  <si>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</si>
  <si>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</si>
  <si>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</si>
  <si>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</si>
  <si>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</si>
  <si>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</si>
  <si>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</si>
  <si>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</si>
  <si>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</si>
  <si>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</si>
  <si>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</si>
  <si>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</si>
  <si>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</si>
  <si>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</si>
  <si>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</si>
  <si>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</si>
  <si>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</si>
  <si>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</si>
  <si>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</si>
  <si>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</si>
  <si>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</si>
  <si>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</si>
  <si>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</si>
  <si>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</si>
  <si>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</si>
  <si>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</si>
  <si>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</si>
  <si>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</si>
  <si>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</si>
  <si>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</si>
  <si>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</si>
  <si>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</si>
  <si>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</si>
  <si>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</si>
  <si>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</si>
  <si>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</si>
  <si>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</si>
  <si>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</si>
  <si>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</si>
  <si>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</si>
  <si>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</si>
  <si>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</si>
  <si>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</si>
  <si>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</si>
  <si>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</si>
  <si>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</si>
  <si>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</si>
  <si>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</si>
  <si>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</si>
  <si>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</si>
  <si>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</si>
  <si>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</si>
  <si>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</si>
  <si>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</si>
  <si>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</si>
  <si>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</si>
  <si>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</si>
  <si>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</si>
  <si>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</si>
  <si>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</si>
  <si>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</si>
  <si>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</si>
  <si>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</si>
  <si>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</si>
  <si>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</si>
  <si>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</si>
  <si>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</si>
  <si>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</si>
  <si>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</si>
  <si>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</si>
  <si>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</si>
  <si>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</si>
  <si>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</si>
  <si>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</si>
  <si>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</si>
  <si>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</si>
  <si>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</si>
  <si>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</si>
  <si>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</si>
  <si>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</si>
  <si>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</si>
  <si>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</si>
  <si>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</si>
  <si>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</si>
  <si>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</si>
  <si>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</si>
  <si>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</si>
  <si>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</si>
  <si>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</si>
  <si>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</si>
  <si>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</si>
  <si>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</si>
  <si>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</si>
  <si>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</si>
  <si>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</si>
  <si>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</si>
  <si>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</si>
  <si>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</si>
  <si>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</si>
  <si>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</si>
  <si>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</si>
  <si>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</si>
  <si>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</si>
  <si>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</si>
  <si>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</si>
  <si>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</si>
  <si>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</si>
  <si>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</si>
  <si>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</si>
  <si>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</si>
  <si>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</si>
  <si>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</si>
  <si>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</si>
  <si>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</si>
  <si>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</si>
  <si>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</si>
  <si>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</si>
  <si>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</si>
  <si>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</si>
  <si>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</si>
  <si>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</si>
  <si>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</si>
  <si>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</si>
  <si>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</si>
  <si>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</si>
  <si>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</si>
  <si>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</si>
  <si>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</si>
  <si>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</si>
  <si>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</si>
  <si>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</si>
  <si>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</si>
  <si>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</si>
  <si>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</si>
  <si>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</si>
  <si>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</si>
  <si>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</si>
  <si>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</si>
  <si>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</si>
  <si>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</si>
  <si>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</si>
  <si>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</si>
  <si>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</si>
  <si>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</si>
  <si>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</si>
  <si>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</si>
  <si>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</si>
  <si>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</si>
  <si>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</si>
  <si>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</si>
  <si>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</si>
  <si>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</si>
  <si>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</si>
  <si>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</si>
  <si>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</si>
  <si>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</si>
  <si>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</si>
  <si>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</si>
  <si>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</si>
  <si>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</si>
  <si>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</si>
  <si>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</si>
  <si>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</si>
  <si>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</si>
  <si>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</si>
  <si>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</si>
  <si>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</si>
  <si>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</si>
  <si>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</si>
  <si>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</si>
  <si>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</si>
  <si>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</si>
  <si>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</si>
  <si>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</si>
  <si>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</si>
  <si>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</si>
  <si>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</si>
  <si>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</si>
  <si>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</si>
  <si>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</si>
  <si>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</si>
  <si>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</si>
  <si>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</si>
  <si>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</si>
  <si>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</si>
  <si>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</si>
  <si>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</si>
  <si>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</si>
  <si>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</si>
  <si>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</si>
  <si>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</si>
  <si>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</si>
  <si>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</si>
  <si>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</si>
  <si>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</si>
  <si>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</si>
  <si>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</si>
  <si>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</si>
  <si>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</si>
  <si>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</si>
  <si>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</si>
  <si>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</si>
  <si>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</si>
  <si>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</si>
  <si>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</si>
  <si>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</si>
  <si>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</si>
  <si>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</si>
  <si>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</si>
  <si>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</si>
  <si>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</si>
  <si>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</si>
  <si>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</si>
  <si>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</si>
  <si>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</si>
  <si>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</si>
  <si>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</si>
  <si>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</si>
  <si>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</si>
  <si>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</si>
  <si>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</si>
  <si>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</si>
  <si>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</si>
  <si>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</si>
  <si>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</si>
  <si>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</si>
  <si>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</si>
  <si>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</si>
  <si>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</si>
  <si>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</si>
  <si>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</si>
  <si>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</si>
  <si>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</si>
  <si>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</si>
  <si>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</si>
  <si>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</si>
  <si>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</si>
  <si>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</si>
  <si>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</si>
  <si>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</si>
  <si>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</si>
  <si>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</si>
  <si>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</si>
  <si>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</si>
  <si>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</si>
  <si>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</si>
  <si>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</si>
  <si>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</si>
  <si>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</si>
  <si>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</si>
  <si>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</si>
  <si>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</si>
  <si>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</si>
  <si>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</si>
  <si>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</si>
  <si>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</si>
  <si>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</si>
  <si>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</si>
  <si>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</si>
  <si>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</si>
  <si>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</si>
  <si>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</si>
  <si>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</si>
  <si>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</si>
  <si>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</si>
  <si>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</si>
  <si>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</si>
  <si>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</si>
  <si>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</si>
  <si>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</si>
  <si>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</si>
  <si>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</si>
  <si>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</si>
  <si>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</si>
  <si>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</si>
  <si>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</si>
  <si>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</si>
  <si>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</si>
  <si>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</si>
  <si>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</si>
  <si>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</si>
  <si>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</si>
  <si>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</si>
  <si>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</si>
  <si>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</si>
  <si>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</si>
  <si>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</si>
  <si>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</si>
  <si>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</si>
  <si>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</si>
  <si>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</si>
  <si>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</si>
  <si>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</si>
  <si>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</si>
  <si>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</si>
  <si>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</si>
  <si>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</si>
  <si>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</si>
  <si>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</si>
  <si>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</si>
  <si>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</si>
  <si>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</si>
  <si>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</si>
  <si>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</si>
  <si>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</si>
  <si>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</si>
  <si>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</si>
  <si>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</si>
  <si>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</si>
  <si>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</si>
  <si>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</si>
  <si>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</si>
  <si>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</si>
  <si>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</si>
  <si>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</si>
  <si>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</si>
  <si>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</si>
  <si>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</si>
  <si>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</si>
  <si>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</si>
  <si>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</si>
  <si>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</si>
  <si>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</si>
  <si>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</si>
  <si>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</si>
  <si>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</si>
  <si>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</si>
  <si>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</si>
  <si>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</si>
  <si>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</si>
  <si>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</si>
  <si>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</si>
  <si>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</si>
  <si>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</si>
  <si>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</si>
  <si>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</si>
  <si>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</si>
  <si>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</si>
  <si>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</si>
  <si>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</si>
  <si>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</si>
  <si>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</si>
  <si>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</si>
  <si>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</si>
  <si>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</si>
  <si>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</si>
  <si>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</si>
  <si>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</si>
  <si>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</si>
  <si>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</si>
  <si>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</si>
  <si>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</si>
  <si>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</si>
  <si>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</si>
  <si>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</si>
  <si>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</si>
  <si>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</si>
  <si>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</si>
  <si>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</si>
  <si>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</si>
  <si>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</si>
  <si>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</si>
  <si>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</si>
  <si>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</si>
  <si>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</si>
  <si>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</si>
  <si>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</si>
  <si>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</si>
  <si>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</si>
  <si>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</si>
  <si>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</si>
  <si>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</si>
  <si>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</si>
  <si>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</si>
  <si>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</si>
  <si>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</si>
  <si>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</si>
  <si>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</si>
  <si>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</si>
  <si>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</si>
  <si>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</si>
  <si>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</si>
  <si>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</si>
  <si>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</si>
  <si>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</si>
  <si>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</si>
  <si>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</si>
  <si>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</si>
  <si>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</si>
  <si>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</si>
  <si>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</si>
  <si>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</si>
  <si>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</si>
  <si>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</si>
  <si>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</si>
  <si>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</si>
  <si>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</si>
  <si>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</si>
  <si>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</si>
  <si>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</si>
  <si>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</si>
  <si>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</si>
  <si>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</si>
  <si>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</si>
  <si>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</si>
  <si>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</si>
  <si>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</si>
  <si>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</si>
  <si>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</si>
  <si>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</si>
  <si>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</si>
  <si>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</si>
  <si>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</si>
  <si>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</si>
  <si>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</si>
  <si>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</si>
  <si>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</si>
  <si>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</si>
  <si>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</si>
  <si>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</si>
  <si>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</si>
  <si>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</si>
  <si>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</si>
  <si>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</si>
  <si>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</si>
  <si>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</si>
  <si>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</si>
  <si>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</si>
  <si>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</si>
  <si>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</si>
  <si>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</si>
  <si>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</si>
  <si>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</si>
  <si>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</si>
  <si>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</si>
  <si>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</si>
  <si>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</si>
  <si>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</si>
  <si>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</si>
  <si>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</si>
  <si>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</si>
  <si>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</si>
  <si>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</si>
  <si>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</si>
  <si>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</si>
  <si>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</si>
  <si>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</si>
  <si>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</si>
  <si>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</si>
  <si>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</si>
  <si>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</si>
  <si>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</si>
  <si>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</si>
  <si>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</si>
  <si>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</si>
  <si>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</si>
  <si>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</si>
  <si>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</si>
  <si>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</si>
  <si>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</si>
  <si>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</si>
  <si>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</si>
  <si>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</si>
  <si>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</si>
  <si>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</si>
  <si>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</si>
  <si>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</si>
  <si>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</si>
  <si>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</si>
  <si>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</si>
  <si>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</si>
  <si>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</si>
  <si>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</si>
  <si>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</si>
  <si>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</si>
  <si>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</si>
  <si>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</si>
  <si>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</si>
  <si>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</si>
  <si>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</si>
  <si>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</si>
  <si>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</si>
  <si>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</si>
  <si>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</si>
  <si>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</si>
  <si>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</si>
  <si>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</si>
  <si>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</si>
  <si>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</si>
  <si>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</si>
  <si>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</si>
  <si>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</si>
  <si>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</si>
  <si>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</si>
  <si>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</si>
  <si>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</si>
  <si>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</si>
  <si>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</si>
  <si>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</si>
  <si>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</si>
  <si>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</si>
  <si>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</si>
  <si>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</si>
  <si>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</si>
  <si>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</si>
  <si>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</si>
  <si>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</si>
  <si>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</si>
  <si>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</si>
  <si>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</si>
  <si>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</si>
  <si>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</si>
  <si>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</si>
  <si>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</si>
  <si>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</si>
  <si>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</si>
  <si>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</si>
  <si>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</si>
  <si>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</si>
  <si>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</si>
  <si>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</si>
  <si>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</si>
  <si>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</si>
  <si>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</si>
  <si>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</si>
  <si>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</si>
  <si>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</si>
  <si>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</si>
  <si>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</si>
  <si>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</si>
  <si>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</si>
  <si>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</si>
  <si>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</si>
  <si>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</si>
  <si>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</si>
  <si>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</si>
  <si>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</si>
  <si>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</si>
  <si>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</si>
  <si>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</si>
  <si>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</si>
  <si>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</si>
  <si>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</si>
  <si>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</si>
  <si>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</si>
  <si>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</si>
  <si>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</si>
  <si>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</si>
  <si>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</si>
  <si>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</si>
  <si>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</si>
  <si>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</si>
  <si>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</si>
  <si>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</si>
  <si>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</si>
  <si>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</si>
  <si>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</si>
  <si>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</si>
  <si>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</si>
  <si>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</si>
  <si>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</si>
  <si>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</si>
  <si>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</si>
  <si>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</si>
  <si>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</si>
  <si>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</si>
  <si>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</si>
  <si>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</si>
  <si>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</si>
  <si>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</si>
  <si>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</si>
  <si>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</si>
  <si>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</si>
  <si>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</si>
  <si>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</si>
  <si>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</si>
  <si>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</si>
  <si>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</si>
  <si>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</si>
  <si>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</si>
  <si>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</si>
  <si>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</si>
  <si>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</si>
  <si>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</si>
  <si>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</si>
  <si>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</si>
  <si>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</si>
  <si>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</si>
  <si>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</si>
  <si>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</si>
  <si>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</si>
  <si>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</si>
  <si>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</si>
  <si>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</si>
  <si>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</si>
  <si>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</si>
  <si>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</si>
  <si>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</si>
  <si>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</si>
  <si>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</si>
  <si>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</si>
  <si>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</si>
  <si>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</si>
  <si>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</si>
  <si>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</si>
  <si>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</si>
  <si>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</si>
  <si>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</si>
  <si>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</si>
  <si>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</si>
  <si>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</si>
  <si>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</si>
  <si>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</si>
  <si>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</si>
  <si>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</si>
  <si>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</si>
  <si>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</si>
  <si>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</si>
  <si>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</si>
  <si>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</si>
  <si>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</si>
  <si>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</si>
  <si>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</si>
  <si>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</si>
  <si>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</si>
  <si>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</si>
  <si>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</si>
  <si>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</si>
  <si>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</si>
  <si>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</si>
  <si>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</si>
  <si>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</si>
  <si>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</si>
  <si>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</si>
  <si>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</si>
  <si>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</si>
  <si>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</si>
  <si>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</si>
  <si>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</si>
  <si>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</si>
  <si>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</si>
  <si>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</si>
  <si>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</si>
  <si>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</si>
  <si>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</si>
  <si>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</si>
  <si>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</si>
  <si>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</si>
  <si>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</si>
  <si>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</si>
  <si>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</si>
  <si>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</si>
  <si>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</si>
  <si>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</si>
  <si>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</si>
  <si>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</si>
  <si>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</si>
  <si>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</si>
  <si>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</si>
  <si>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</si>
  <si>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</si>
  <si>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</si>
  <si>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</si>
  <si>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</si>
  <si>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</si>
  <si>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</si>
  <si>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</si>
  <si>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</si>
  <si>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</si>
  <si>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</si>
  <si>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</si>
  <si>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</si>
  <si>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</si>
  <si>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</si>
  <si>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</si>
  <si>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</si>
  <si>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</si>
  <si>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</si>
  <si>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</si>
  <si>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</si>
  <si>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</si>
  <si>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</si>
  <si>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</si>
  <si>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</si>
  <si>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</si>
  <si>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</si>
  <si>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</si>
  <si>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</si>
  <si>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</si>
  <si>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</si>
  <si>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</si>
  <si>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</si>
  <si>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</si>
  <si>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</si>
  <si>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</si>
  <si>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</si>
  <si>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</si>
  <si>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</si>
  <si>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</si>
  <si>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</si>
  <si>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</si>
  <si>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</si>
  <si>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</si>
  <si>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</si>
  <si>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</si>
  <si>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</si>
  <si>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</si>
  <si>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</si>
  <si>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</si>
  <si>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</si>
  <si>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</si>
  <si>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</si>
  <si>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</si>
  <si>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</si>
  <si>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</si>
  <si>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</si>
  <si>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</si>
  <si>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</si>
  <si>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</si>
  <si>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</si>
  <si>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</si>
  <si>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</si>
  <si>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</si>
  <si>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</si>
  <si>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</si>
  <si>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</si>
  <si>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</si>
  <si>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</si>
  <si>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</si>
  <si>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</si>
  <si>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</si>
  <si>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</si>
  <si>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</si>
  <si>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</si>
  <si>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</si>
  <si>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</si>
  <si>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</si>
  <si>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</si>
  <si>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</si>
  <si>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</si>
  <si>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</si>
  <si>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</si>
  <si>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</si>
  <si>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</si>
  <si>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</si>
  <si>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</si>
  <si>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</si>
  <si>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</si>
  <si>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</si>
  <si>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</si>
  <si>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</si>
  <si>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</si>
  <si>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</si>
  <si>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</si>
  <si>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</si>
  <si>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</si>
  <si>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</si>
  <si>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</si>
  <si>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</si>
  <si>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</si>
  <si>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</si>
  <si>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</si>
  <si>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</si>
  <si>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</si>
  <si>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</si>
  <si>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</si>
  <si>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</si>
  <si>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</si>
  <si>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</si>
  <si>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</si>
  <si>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</si>
  <si>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</si>
  <si>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</si>
  <si>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</si>
  <si>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</si>
  <si>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</si>
  <si>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</si>
  <si>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</si>
  <si>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</si>
  <si>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</si>
  <si>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</si>
  <si>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</si>
  <si>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</si>
  <si>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</si>
  <si>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</si>
  <si>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</si>
  <si>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</si>
  <si>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</si>
  <si>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</si>
  <si>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</si>
  <si>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</si>
  <si>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</si>
  <si>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</si>
  <si>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</si>
  <si>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</si>
  <si>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</si>
  <si>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</si>
  <si>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</si>
  <si>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</si>
  <si>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</si>
  <si>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</si>
  <si>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</si>
  <si>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</si>
  <si>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</si>
  <si>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</si>
  <si>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</si>
  <si>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</si>
  <si>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</si>
  <si>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</si>
  <si>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</si>
  <si>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</si>
  <si>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</si>
  <si>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</si>
  <si>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</si>
  <si>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</si>
  <si>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</si>
  <si>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</si>
  <si>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</si>
  <si>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</si>
  <si>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</si>
  <si>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</si>
  <si>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</si>
  <si>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</si>
  <si>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</si>
  <si>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</si>
  <si>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</si>
  <si>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</si>
  <si>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</si>
  <si>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</si>
  <si>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</si>
  <si>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</si>
  <si>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</si>
  <si>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</si>
  <si>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</si>
  <si>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</si>
  <si>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</si>
  <si>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</si>
  <si>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</si>
  <si>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</si>
  <si>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</si>
  <si>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</si>
  <si>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</si>
  <si>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</si>
  <si>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</si>
  <si>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</si>
  <si>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</si>
  <si>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</si>
  <si>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</si>
  <si>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</si>
  <si>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</si>
  <si>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</si>
  <si>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</si>
  <si>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</si>
  <si>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</si>
  <si>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</si>
  <si>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</si>
  <si>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</si>
  <si>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</si>
  <si>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</si>
  <si>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</si>
  <si>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</si>
  <si>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</si>
  <si>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</si>
  <si>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</si>
  <si>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</si>
  <si>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</si>
  <si>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</si>
  <si>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</si>
  <si>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</si>
  <si>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</si>
  <si>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</si>
  <si>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</si>
  <si>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</si>
  <si>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</si>
  <si>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</si>
  <si>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</si>
  <si>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</si>
  <si>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</si>
  <si>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</si>
  <si>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</si>
  <si>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</si>
  <si>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</si>
  <si>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</si>
  <si>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</si>
  <si>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</si>
  <si>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</si>
  <si>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</si>
  <si>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</si>
  <si>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</si>
  <si>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</si>
  <si>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</si>
  <si>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</si>
  <si>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</si>
  <si>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</si>
  <si>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</si>
  <si>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</si>
  <si>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</si>
  <si>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</si>
  <si>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</si>
  <si>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</si>
  <si>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</si>
  <si>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</si>
  <si>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</si>
  <si>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</si>
  <si>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</si>
  <si>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</si>
  <si>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</si>
  <si>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</si>
  <si>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</si>
  <si>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</si>
  <si>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</si>
  <si>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</si>
  <si>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</si>
  <si>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</si>
  <si>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</si>
  <si>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</si>
  <si>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</si>
  <si>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</si>
  <si>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</si>
  <si>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</si>
  <si>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</si>
  <si>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</si>
  <si>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</si>
  <si>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</si>
  <si>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</si>
  <si>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</si>
  <si>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</si>
  <si>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</si>
  <si>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</si>
  <si>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</si>
  <si>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</si>
  <si>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</si>
  <si>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</si>
  <si>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</si>
  <si>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</si>
  <si>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</si>
  <si>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</si>
  <si>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</si>
  <si>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</si>
  <si>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</si>
  <si>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</si>
  <si>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</si>
  <si>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</si>
  <si>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</si>
  <si>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</si>
  <si>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</si>
  <si>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</si>
  <si>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</si>
  <si>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</si>
  <si>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</si>
  <si>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</si>
  <si>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</si>
  <si>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</si>
  <si>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</si>
  <si>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</si>
  <si>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</si>
  <si>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</si>
  <si>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</si>
  <si>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</si>
  <si>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</si>
  <si>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</si>
  <si>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</si>
  <si>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</si>
  <si>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</si>
  <si>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</si>
  <si>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</si>
  <si>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</si>
  <si>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</si>
  <si>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</si>
  <si>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</si>
  <si>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</si>
  <si>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</si>
  <si>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</si>
  <si>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</si>
  <si>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</si>
  <si>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</si>
  <si>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</si>
  <si>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</si>
  <si>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</si>
  <si>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</si>
  <si>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</si>
  <si>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</si>
  <si>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</si>
  <si>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</si>
  <si>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</si>
  <si>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</si>
  <si>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</si>
  <si>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</si>
  <si>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</si>
  <si>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</si>
  <si>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</si>
  <si>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</si>
  <si>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</si>
  <si>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</si>
  <si>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</si>
  <si>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</si>
  <si>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</si>
  <si>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</si>
  <si>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</si>
  <si>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</si>
  <si>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</si>
  <si>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</si>
  <si>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</si>
  <si>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</si>
  <si>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</si>
  <si>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</si>
  <si>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</si>
  <si>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</si>
  <si>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</si>
  <si>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</si>
  <si>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</si>
  <si>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</si>
  <si>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</si>
  <si>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</si>
  <si>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</si>
  <si>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</si>
  <si>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</si>
  <si>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</si>
  <si>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</si>
  <si>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</si>
  <si>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</si>
  <si>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</si>
  <si>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</si>
  <si>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</si>
  <si>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</si>
  <si>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</si>
  <si>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</si>
  <si>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</si>
  <si>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</si>
  <si>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</si>
  <si>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</si>
  <si>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</si>
  <si>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</si>
  <si>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</si>
  <si>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</si>
  <si>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</si>
  <si>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</si>
  <si>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</si>
  <si>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</si>
  <si>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</si>
  <si>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</si>
  <si>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</si>
  <si>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</si>
  <si>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</si>
  <si>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</si>
  <si>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</si>
  <si>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</si>
  <si>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</si>
  <si>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</si>
  <si>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</si>
  <si>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</si>
  <si>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</si>
  <si>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</si>
  <si>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</si>
  <si>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</si>
  <si>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</si>
  <si>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</si>
  <si>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</si>
  <si>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</si>
  <si>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</si>
  <si>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</si>
  <si>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</si>
  <si>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</si>
  <si>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</si>
  <si>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</si>
  <si>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</si>
  <si>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</si>
  <si>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</si>
  <si>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</si>
  <si>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</si>
  <si>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</si>
  <si>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</si>
  <si>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</si>
  <si>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</si>
  <si>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</si>
  <si>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</si>
  <si>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</si>
  <si>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</si>
  <si>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</si>
  <si>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</si>
  <si>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</si>
  <si>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</si>
  <si>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</si>
  <si>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</si>
  <si>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</si>
  <si>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</si>
  <si>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</si>
  <si>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</si>
  <si>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</si>
  <si>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</si>
  <si>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</si>
  <si>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</si>
  <si>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</si>
  <si>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</si>
  <si>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</si>
  <si>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</si>
  <si>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</si>
  <si>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</si>
  <si>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</si>
  <si>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</si>
  <si>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</si>
  <si>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</si>
  <si>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</si>
  <si>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</si>
  <si>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</si>
  <si>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</si>
  <si>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</si>
  <si>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</si>
  <si>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</si>
  <si>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</si>
  <si>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</si>
  <si>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</si>
  <si>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</si>
  <si>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</si>
  <si>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</si>
  <si>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</si>
  <si>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</si>
  <si>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</si>
  <si>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</si>
  <si>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</si>
  <si>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</si>
  <si>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</si>
  <si>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</si>
  <si>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</si>
  <si>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</si>
  <si>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</si>
  <si>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</si>
  <si>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</si>
  <si>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</si>
  <si>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</si>
  <si>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</si>
  <si>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</si>
  <si>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</si>
  <si>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</si>
  <si>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</si>
  <si>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</si>
  <si>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</si>
  <si>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</si>
  <si>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</si>
  <si>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</si>
  <si>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</si>
  <si>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</si>
  <si>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</si>
  <si>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</si>
  <si>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</si>
  <si>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</si>
  <si>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</si>
  <si>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</si>
  <si>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</si>
  <si>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</si>
  <si>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</si>
  <si>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</si>
  <si>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</si>
  <si>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</si>
  <si>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</si>
  <si>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</si>
  <si>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</si>
  <si>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</si>
  <si>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</si>
  <si>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</si>
  <si>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</si>
  <si>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</si>
  <si>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</si>
  <si>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</si>
  <si>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</si>
  <si>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</si>
  <si>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</si>
  <si>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</si>
  <si>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</si>
  <si>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</si>
  <si>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</si>
  <si>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</si>
  <si>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</si>
  <si>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</si>
  <si>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</si>
  <si>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</si>
  <si>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</si>
  <si>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</si>
  <si>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</si>
  <si>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</si>
  <si>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</si>
  <si>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</si>
  <si>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</si>
  <si>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</si>
  <si>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</si>
  <si>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</si>
  <si>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</si>
  <si>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</si>
  <si>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</si>
  <si>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</si>
  <si>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</si>
  <si>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</si>
  <si>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</si>
  <si>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</si>
  <si>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</si>
  <si>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</si>
  <si>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</si>
  <si>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</si>
  <si>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</si>
  <si>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</si>
  <si>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</si>
  <si>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</si>
  <si>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</si>
  <si>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</si>
  <si>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</si>
  <si>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</si>
  <si>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</si>
  <si>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</si>
  <si>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</si>
  <si>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</si>
  <si>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</si>
  <si>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</si>
  <si>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</si>
  <si>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</si>
  <si>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</si>
  <si>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</si>
  <si>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</si>
  <si>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</si>
  <si>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</si>
  <si>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</si>
  <si>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</si>
  <si>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</si>
  <si>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</si>
  <si>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</si>
  <si>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</si>
  <si>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</si>
  <si>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</si>
  <si>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</si>
  <si>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</si>
  <si>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</si>
  <si>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</si>
  <si>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</si>
  <si>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</si>
  <si>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</si>
  <si>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</si>
  <si>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</si>
  <si>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</si>
  <si>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</si>
  <si>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</si>
  <si>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</si>
  <si>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</si>
  <si>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</si>
  <si>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</si>
  <si>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</si>
  <si>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</si>
  <si>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30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</si>
  <si>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</si>
  <si>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</si>
  <si>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</si>
  <si>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</si>
  <si>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</si>
  <si>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</si>
  <si>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</si>
  <si>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</si>
  <si>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</si>
  <si>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</si>
  <si>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PCM-20251102-00000702</t>
  </si>
  <si>
    <t>EM Team on the way ETA: 40 Mins</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</si>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</sst>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300.44888287036883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4.7355092588986736E-2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3.8790277772932313E-2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45963.397308796295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45963.397308796295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45963.397308796295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45963.397308796295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45963.397308796295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45963.397308796295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45963.397308796295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45963.397308796295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45963.397308796295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45963.397308796295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45963.397308796295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45963.397308796295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45963.397308796295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45963.397308796295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45963.397308796295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45963.397308796295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45963.397308796295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45963.397308796295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45963.397308796295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45963.397308796295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45963.397308796295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45963.397308796295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45963.397308796295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45963.397308796295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45963.397308796295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45963.397308796295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45963.397308796295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45963.397308796295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45963.397308796295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45963.397308796295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45963.397308796295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45963.397308796295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45963.397308796295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45963.397308796295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45963.397308796295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45963.397308796295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45963.397308796295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45963.397308796295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45963.397308796295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45963.397308796295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45963.397308796295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45963.397308796295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45963.397308796295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45963.397308796295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45963.397308796295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45963.397308796295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45963.397308796295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45963.397308796295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45963.397308796295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45963.397308796295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45963.397308796295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45963.397308796295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45963.397308796295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45963.397308796295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45963.397308796295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45963.397308796295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45963.397308796295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45963.397308796295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45963.397308796295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45963.397308796295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45963.397308796295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45963.397308796295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45963.397308796295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45963.397308796295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45963.397308796295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45963.397308796295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45963.397308796295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45963.397308796295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45963.397308796295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45963.397308796295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45963.397308796295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45963.397308796295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45963.397308796295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45963.397308796295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45963.397308796295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45963.397308796295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45963.397308796295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45963.397308796295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45963.397308796295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45963.397308796295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45963.397308796295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45963.397308796295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45963.397308796295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45963.397308796295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45963.397308796295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45963.397308796295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45963.397308796295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45963.397308796295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45963.397308796295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45963.397308796295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45963.397308796295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45963.397308796295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45963.397308796295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45963.397308796295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45963.397308796295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45963.397308796295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45963.397308796295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45963.397308796295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45963.397308796295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45963.397308796295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45963.397308796295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45963.397308796295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45963.397308796295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45963.397308796295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45963.397308796295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45963.397308796295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45963.397308796295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45963.397308796295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45963.397308796295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45963.397308796295</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45963.397308796295</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DBFCF2C8-0A6C-4FFE-8CA4-8BFC89752485}"/>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138.3974708333335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4.6552254629641538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0.62341990740969777</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5.7540277775842696E-2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45963.397308796295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45963.397308796295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45963.397308796295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45963.397308796295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45963.397308796295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45963.397308796295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45963.397308796295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45963.397308796295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45963.397308796295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45963.397308796295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45963.397308796295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45963.397308796295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45963.397308796295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45963.397308796295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45963.397308796295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45963.397308796295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45963.397308796295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45963.397308796295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45963.397308796295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45963.397308796295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45963.397308796295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45963.397308796295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45963.397308796295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45963.397308796295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45963.397308796295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45963.397308796295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45963.397308796295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45963.397308796295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45963.397308796295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45963.397308796295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45963.397308796295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45963.397308796295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45963.397308796295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45963.397308796295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45963.397308796295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45963.397308796295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45963.397308796295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45963.397308796295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45963.397308796295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45963.397308796295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45963.397308796295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45963.397308796295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45963.397308796295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45963.397308796295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45963.397308796295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45963.397308796295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45963.397308796295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45963.397308796295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45963.397308796295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45963.397308796295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45963.397308796295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45963.397308796295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45963.397308796295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45963.397308796295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45963.397308796295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45963.397308796295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45963.397308796295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45963.397308796295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45963.397308796295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45963.397308796295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45963.397308796295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45963.397308796295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45963.397308796295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45963.397308796295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45963.397308796295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45963.397308796295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45963.397308796295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45963.397308796295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45963.397308796295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45963.397308796295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45963.397308796295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45963.397308796295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45963.397308796295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45963.397308796295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45963.397308796295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45963.397308796295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45963.397308796295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45963.397308796295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45963.397308796295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45963.397308796295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45963.397308796295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45963.397308796295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45963.397308796295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45963.397308796295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45963.397308796295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45963.397308796295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45963.397308796295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45963.397308796295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45963.397308796295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45963.397308796295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45963.397308796295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45963.397308796295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45963.397308796295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45963.397308796295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45963.397308796295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45963.397308796295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45963.397308796295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45963.397308796295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45963.397308796295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45963.397308796295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45963.397308796295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45963.397308796295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45963.397308796295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45963.397308796295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45963.397308796295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45963.397308796295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45963.397308796295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45963.397308796295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45963.397308796295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45963.397308796295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45963.397308796295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45963.397308796295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45963.397308796295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45963.397308796295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45963.397308796295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45963.397308796295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45963.397308796295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45963.397308796295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45963.397308796295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45963.397308796295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45963.397308796295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45963.397308796295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45963.397308796295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45963.397308796295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45963.397308796295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45963.397308796295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45963.397308796295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45963.397308796295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45963.397308796295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45963.397308796295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45963.397308796295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45963.397308796295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45963.397308796295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45963.397308796295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45963.397308796295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45963.397308796295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45963.397308796295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45963.397308796295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45963.397308796295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45963.397308796295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45963.397308796295</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9.1510185186052695E-2</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45963.397308796295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45963.397308796295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45963.397308796295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45963.397308796295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45963.397308796295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45963.397308796295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45963.397308796295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45963.397308796295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45963.397308796295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45963.397308796295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45963.397308796295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45963.397308796295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45963.397308796295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45963.397308796295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45963.397308796295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45963.397308796295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45963.397308796295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45963.397308796295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45963.397308796295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45963.397308796295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45963.397308796295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45963.397308796295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45963.397308796295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45963.397308796295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45963.397308796295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45963.397308796295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45963.397308796295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45963.397308796295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45963.397308796295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45963.397308796295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45963.397308796295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45963.397308796295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45963.397308796295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45963.397308796295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45963.397308796295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45963.397308796295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45963.397308796295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45963.397308796295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45963.397308796295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45963.397308796295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45963.397308796295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45963.397308796295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45963.397308796295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45963.397308796295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45963.397308796295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45963.397308796295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45963.397308796295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45963.397308796295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45963.397308796295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45963.397308796295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45963.397308796295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45963.397308796295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45963.397308796295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45963.397308796295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45963.397308796295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45963.397308796295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45963.397308796295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45963.397308796295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45963.397308796295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45963.397308796295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45963.397308796295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45963.397308796295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45963.397308796295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45963.397308796295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45963.397308796295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45963.397308796295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45963.397308796295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45963.397308796295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45963.397308796295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45963.397308796295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45963.397308796295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45963.397308796295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45963.397308796295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45963.397308796295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45963.397308796295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45963.397308796295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45963.397308796295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45963.397308796295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45963.397308796295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45963.397308796295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45963.397308796295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45963.397308796295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45963.397308796295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45963.397308796295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45963.397308796295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45963.397308796295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45963.397308796295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45963.397308796295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45963.397308796295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45963.397308796295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45963.397308796295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45963.397308796295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45963.397308796295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45963.397308796295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45963.397308796295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45963.397308796295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45963.397308796295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45963.397308796295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45963.397308796295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45963.397308796295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45963.397308796295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45963.397308796295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45963.397308796295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45963.397308796295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45963.397308796295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45963.397308796295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45963.397308796295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45963.397308796295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45963.397308796295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45963.397308796295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45963.397308796295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45963.397308796295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45963.397308796295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45963.397308796295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45963.397308796295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45963.397308796295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45963.397308796295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45963.397308796295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45963.397308796295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45963.397308796295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45963.397308796295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45963.397308796295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45963.397308796295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45963.397308796295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45963.397308796295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45963.397308796295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45963.397308796295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45963.397308796295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45963.397308796295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45963.397308796295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45963.397308796295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45963.397308796295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45963.397308796295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45963.397308796295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45963.397308796295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45963.397308796295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45963.397308796295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45963.397308796295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45963.397308796295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45963.397308796295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45963.397308796295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45963.397308796295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45963.397308796295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45963.397308796295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45963.397308796295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45963.397308796295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45963.397308796295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45963.397308796295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45963.397308796295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45963.397308796295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45963.397308796295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45963.397308796295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45963.397308796295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45963.397308796295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45963.397308796295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45963.397308796295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45963.397308796295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45963.397308796295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45963.397308796295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45963.397308796295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45963.397308796295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45963.397308796295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45963.397308796295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45963.397308796295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45963.397308796295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45963.397308796295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45963.397308796295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45963.397308796295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45963.397308796295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45963.397308796295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45963.397308796295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45963.397308796295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45963.397308796295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45963.397308796295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45963.397308796295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45963.397308796295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45963.397308796295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45963.397308796295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45963.397308796295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45963.397308796295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45963.397308796295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45963.397308796295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45963.397308796295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45963.397308796295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45963.397308796295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45963.397308796295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45963.397308796295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45963.397308796295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45963.397308796295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45963.397308796295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45963.397308796295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45963.397308796295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45963.397308796295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45963.397308796295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45963.397308796295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45963.397308796295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45963.397308796295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45963.397308796295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45963.397308796295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45963.397308796295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45963.397308796295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45963.397308796295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45963.397308796295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45963.397308796295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45963.397308796295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45963.397308796295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45963.397308796295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45963.397308796295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45963.397308796295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45963.397308796295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45963.397308796295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45963.397308796295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45963.397308796295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45963.397308796295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45963.397308796295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45963.397308796295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45963.397308796295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45963.397308796295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45963.397308796295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45963.397308796295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45963.397308796295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45963.397308796295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45963.397308796295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45963.397308796295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45963.397308796295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45963.397308796295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45963.397308796295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45963.397308796295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45963.397308796295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45963.397308796295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45963.397308796295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45963.397308796295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45963.397308796295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45963.397308796295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45963.397308796295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45963.397308796295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45963.397308796295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45963.397308796295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45963.397308796295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45963.397308796295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45963.397308796295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45963.397308796295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45963.397308796295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45963.397308796295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45963.397308796295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45963.397308796295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45963.397308796295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45963.397308796295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45963.397308796295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45963.397308796295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45963.397308796295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45963.397308796295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45963.397308796295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45963.397308796295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45963.397308796295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45963.397308796295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45963.397308796295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45963.397308796295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45963.397308796295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45963.397308796295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45963.397308796295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45963.397308796295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45963.397308796295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45963.397308796295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45963.397308796295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45963.397308796295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45963.397308796295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45963.397308796295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45963.397308796295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45963.397308796295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45963.397308796295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45963.397308796295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45963.397308796295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45963.397308796295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45963.397308796295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45963.397308796295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45963.397308796295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45963.397308796295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45963.397308796295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45963.397308796295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45963.397308796295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45963.397308796295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45963.397308796295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45963.397308796295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45963.397308796295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45963.397308796295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45963.397308796295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45963.397308796295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45963.397308796295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45963.397308796295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45963.397308796295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45963.397308796295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45963.397308796295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45963.397308796295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45963.397308796295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45963.397308796295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45963.397308796295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45963.397308796295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45963.397308796295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45963.397308796295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45963.397308796295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45963.397308796295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45963.397308796295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45963.397308796295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45963.397308796295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45963.397308796295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45963.397308796295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45963.397308796295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45963.397308796295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45963.397308796295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45963.397308796295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45963.397308796295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45963.397308796295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45963.397308796295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45963.397308796295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45963.397308796295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45963.397308796295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45963.397308796295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45963.397308796295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45963.397308796295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45963.397308796295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45963.397308796295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45963.397308796295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45963.397308796295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45963.397308796295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45963.397308796295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45963.397308796295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45963.397308796295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45963.397308796295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45963.397308796295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45963.397308796295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45963.397308796295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45963.397308796295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45963.397308796295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45963.397308796295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45963.397308796295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45963.397308796295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45963.397308796295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45963.397308796295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45963.397308796295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45963.397308796295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45963.397308796295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45963.397308796295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45963.397308796295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45963.397308796295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45963.397308796295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45963.397308796295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45963.397308796295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45963.397308796295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45963.397308796295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45963.397308796295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45963.397308796295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45963.397308796295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45963.397308796295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45963.397308796295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45963.397308796295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45963.397308796295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45963.397308796295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45963.397308796295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45963.397308796295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45963.397308796295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45963.397308796295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45963.397308796295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45963.397308796295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45963.397308796295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45963.397308796295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45963.397308796295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45963.397308796295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45963.397308796295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45963.397308796295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45963.397308796295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45963.397308796295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45963.397308796295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45963.397308796295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45963.397308796295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45963.397308796295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45963.397308796295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45963.397308796295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45963.397308796295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45963.397308796295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45963.397308796295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45963.397308796295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45963.397308796295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45963.397308796295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45963.397308796295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45963.397308796295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45963.397308796295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45963.397308796295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45963.397308796295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45963.397308796295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45963.397308796295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45963.397308796295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45963.397308796295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45963.397308796295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45963.397308796295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45963.397308796295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45963.397308796295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45963.397308796295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45963.397308796295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45963.397308796295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45963.397308796295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45963.397308796295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45963.397308796295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45963.397308796295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45963.397308796295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45963.397308796295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45963.397308796295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45963.397308796295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45963.397308796295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45963.397308796295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45963.397308796295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45963.397308796295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45963.397308796295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45963.397308796295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45963.397308796295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45963.397308796295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45963.397308796295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45963.397308796295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45963.397308796295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45963.397308796295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45963.397308796295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45963.397308796295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45963.397308796295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45963.397308796295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45963.397308796295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45963.397308796295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45963.397308796295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45963.397308796295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45963.397308796295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45963.397308796295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45963.397308796295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45963.397308796295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45963.397308796295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45963.397308796295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45963.397308796295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45963.397308796295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45963.397308796295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45963.397308796295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45963.397308796295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45963.397308796295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45963.397308796295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45963.397308796295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45963.397308796295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45963.397308796295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45963.397308796295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45963.397308796295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45963.397308796295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45963.397308796295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45963.397308796295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45963.397308796295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45963.397308796295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45963.397308796295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45963.397308796295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45963.397308796295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45963.397308796295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45963.397308796295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45963.397308796295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45963.397308796295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45963.397308796295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45963.397308796295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45963.397308796295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45963.397308796295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45963.397308796295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45963.397308796295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45963.397308796295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45963.397308796295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45963.397308796295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45963.397308796295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45963.397308796295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45963.397308796295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45963.397308796295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45963.397308796295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45963.397308796295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45963.397308796295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45963.397308796295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45963.397308796295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45963.397308796295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45963.397308796295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45963.397308796295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45963.397308796295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45963.397308796295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45963.397308796295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45963.397308796295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45963.397308796295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45963.397308796295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45963.397308796295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45963.397308796295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45963.397308796295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45963.397308796295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45963.397308796295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45963.397308796295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45963.397308796295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45963.397308796295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45963.397308796295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45963.397308796295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45963.397308796295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45963.397308796295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45963.397308796295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45963.397308796295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45963.397308796295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45963.397308796295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45963.397308796295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45963.397308796295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45963.397308796295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45963.397308796295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45963.397308796295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45963.397308796295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45963.397308796295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45963.397308796295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45963.397308796295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45963.397308796295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45963.397308796295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45963.397308796295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45963.397308796295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45963.397308796295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45963.397308796295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45963.397308796295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45963.397308796295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45963.397308796295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45963.397308796295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45963.397308796295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45963.397308796295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45963.397308796295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45963.397308796295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45963.397308796295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45963.397308796295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45963.397308796295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45963.397308796295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45963.397308796295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45963.397308796295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45963.397308796295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45963.397308796295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45963.397308796295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45963.397308796295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45963.397308796295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45963.397308796295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45963.397308796295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45963.397308796295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45963.397308796295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45963.397308796295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45963.397308796295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45963.397308796295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45963.397308796295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45963.397308796295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45963.397308796295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45963.397308796295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45963.397308796295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45963.397308796295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45963.397308796295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45963.397308796295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45963.397308796295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45963.397308796295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45963.397308796295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45963.397308796295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45963.397308796295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45963.397308796295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45963.397308796295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45963.397308796295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45963.397308796295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45963.397308796295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45963.397308796295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45963.397308796295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45963.397308796295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45963.397308796295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45963.397308796295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45963.397308796295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45963.397308796295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45963.397308796295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45963.397308796295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45963.397308796295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45963.397308796295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45963.397308796295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45963.397308796295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45963.397308796295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45963.397308796295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45963.397308796295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45963.397308796295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45963.397308796295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45963.397308796295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45963.397308796295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45963.397308796295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45963.397308796295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45963.397308796295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45963.397308796295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45963.397308796295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45963.397308796295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45963.397308796295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45963.397308796295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45963.397308796295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45963.397308796295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45963.397308796295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45963.397308796295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45963.397308796295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45963.397308796295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45963.397308796295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45963.397308796295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45963.397308796295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45963.397308796295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45963.397308796295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45963.397308796295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45963.397308796295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45963.397308796295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45963.397308796295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45963.397308796295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45963.397308796295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45963.397308796295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45963.397308796295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45963.397308796295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45963.397308796295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45963.397308796295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45963.397308796295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45963.397308796295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45963.397308796295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45963.397308796295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45963.397308796295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45963.397308796295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45963.397308796295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45963.397308796295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45963.397308796295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45963.397308796295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45963.397308796295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45963.397308796295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45963.397308796295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45963.397308796295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45963.397308796295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45963.397308796295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45963.397308796295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45963.397308796295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45963.397308796295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45963.397308796295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45963.397308796295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45963.397308796295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45963.397308796295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45963.397308796295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45963.397308796295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45963.397308796295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45963.397308796295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45963.397308796295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45963.397308796295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45963.397308796295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45963.397308796295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45963.397308796295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45963.397308796295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45963.397308796295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45963.397308796295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45963.397308796295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45963.397308796295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45963.397308796295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45963.397308796295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45963.397308796295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45963.397308796295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45963.397308796295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45963.397308796295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45963.397308796295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45963.397308796295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45963.397308796295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45963.397308796295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45963.397308796295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45963.397308796295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45963.397308796295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45963.397308796295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45963.397308796295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45963.397308796295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45963.397308796295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45963.397308796295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45963.397308796295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45963.397308796295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45963.397308796295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45963.397308796295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45963.397308796295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45963.397308796295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45963.397308796295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45963.397308796295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45963.397308796295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45963.397308796295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45963.397308796295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45963.397308796295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45963.397308796295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45963.397308796295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45963.397308796295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45963.397308796295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45963.397308796295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45963.397308796295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45963.397308796295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45963.397308796295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45963.397308796295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45963.397308796295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45963.397308796295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45963.397308796295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45963.397308796295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45963.397308796295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45963.397308796295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45963.397308796295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45963.397308796295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45963.397308796295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45963.397308796295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45963.397308796295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45963.397308796295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45963.397308796295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45963.397308796295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45963.397308796295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45963.397308796295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45963.397308796295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45963.397308796295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45963.397308796295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45963.397308796295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45963.397308796295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45963.397308796295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45963.397308796295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45963.397308796295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45963.397308796295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45963.397308796295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45963.397308796295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45963.397308796295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45963.397308796295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45963.397308796295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45963.397308796295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45963.397308796295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45963.397308796295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45963.397308796295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45963.397308796295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45963.397308796295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45963.397308796295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45963.397308796295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45963.397308796295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45963.397308796295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45963.397308796295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45963.397308796295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45963.397308796295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45963.397308796295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45963.397308796295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45963.397308796295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45963.397308796295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45963.397308796295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45963.397308796295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45963.397308796295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45963.397308796295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45963.397308796295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45963.397308796295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45963.397308796295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45963.397308796295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45963.397308796295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45963.397308796295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45963.397308796295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45963.397308796295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45963.397308796295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45963.397308796295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45963.397308796295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45963.397308796295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45963.397308796295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45963.397308796295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45963.397308796295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45963.397308796295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45963.397308796295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45963.397308796295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45963.397308796295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45963.397308796295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45963.397308796295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45963.397308796295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45963.397308796295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45963.397308796295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45963.397308796295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45963.397308796295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45963.397308796295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45963.397308796295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45963.397308796295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45963.397308796295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45963.397308796295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45963.397308796295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45963.397308796295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45963.397308796295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45963.397308796295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45963.397308796295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45963.397308796295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45963.397308796295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45963.397308796295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45963.397308796295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45963.397308796295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45963.397308796295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45963.397308796295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45963.397308796295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45963.397308796295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45963.397308796295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45963.397308796295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45963.397308796295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45963.397308796295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45963.397308796295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45963.397308796295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45963.397308796295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45963.397308796295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45963.397308796295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45963.397308796295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45963.397308796295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45963.397308796295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45963.397308796295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45963.397308796295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45963.397308796295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45963.397308796295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45963.397308796295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45963.397308796295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45963.397308796295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45963.397308796295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45963.397308796295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45963.397308796295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45963.397308796295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45963.397308796295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45963.397308796295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45963.397308796295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45963.397308796295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45963.397308796295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45963.397308796295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45963.397308796295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45963.397308796295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45963.397308796295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45963.397308796295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45963.397308796295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45963.397308796295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45963.397308796295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45963.397308796295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45963.397308796295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45963.397308796295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45963.397308796295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45963.397308796295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45963.397308796295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45963.397308796295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45963.397308796295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45963.397308796295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45963.397308796295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45963.397308796295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45963.397308796295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45963.397308796295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45963.397308796295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45963.397308796295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45963.397308796295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45963.397308796295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45963.397308796295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45963.397308796295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45963.397308796295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45963.397308796295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45963.397308796295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45963.397308796295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45963.397308796295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45963.397308796295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45963.397308796295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45963.397308796295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45963.397308796295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45963.397308796295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45963.397308796295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45963.397308796295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45963.397308796295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45963.397308796295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45963.397308796295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45963.397308796295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45963.397308796295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45963.397308796295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45963.397308796295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45963.397308796295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45963.397308796295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45963.397308796295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45963.397308796295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45963.397308796295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45963.397308796295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45963.397308796295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45963.397308796295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45963.397308796295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45963.397308796295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45963.397308796295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45963.397308796295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45963.397308796295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45963.397308796295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45963.397308796295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45963.397308796295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45963.397308796295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45963.397308796295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45963.397308796295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45963.397308796295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45963.397308796295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45963.397308796295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45963.397308796295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45963.397308796295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45963.397308796295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45963.397308796295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45963.397308796295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45963.397308796295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45963.397308796295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45963.397308796295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45963.397308796295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45963.397308796295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45963.397308796295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45963.397308796295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45963.397308796295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45963.397308796295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45963.397308796295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45963.397308796295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45963.397308796295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45963.397308796295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45963.397308796295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45963.397308796295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45963.397308796295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45963.397308796295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45963.397308796295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45963.397308796295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45963.397308796295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45963.397308796295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45963.397308796295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45963.397308796295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45963.397308796295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45963.397308796295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45963.397308796295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45963.397308796295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45963.397308796295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45963.397308796295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45963.397308796295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45963.397308796295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45963.397308796295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45963.397308796295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45963.397308796295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45963.397308796295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45963.397308796295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45963.397308796295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45963.397308796295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45963.397308796295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45963.397308796295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45963.397308796295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45963.397308796295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45963.397308796295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45963.397308796295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45963.397308796295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45963.397308796295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45963.397308796295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45963.397308796295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45963.397308796295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45963.397308796295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45963.397308796295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45963.397308796295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45963.397308796295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45963.397308796295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45963.397308796295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45963.397308796295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45963.397308796295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45963.397308796295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45963.397308796295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45963.397308796295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45963.397308796295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45963.397308796295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45963.397308796295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45963.397308796295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45963.397308796295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45963.397308796295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45963.397308796295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45963.397308796295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45963.397308796295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45963.397308796295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45963.397308796295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45963.397308796295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45963.397308796295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45963.397308796295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45963.397308796295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45963.397308796295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45963.397308796295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45963.397308796295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45963.397308796295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45963.397308796295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45963.397308796295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45963.397308796295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45963.397308796295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45963.397308796295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45963.397308796295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45963.397308796295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45963.397308796295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45963.397308796295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45963.397308796295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45963.397308796295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45963.397308796295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45963.397308796295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45963.397308796295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45963.397308796295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45963.397308796295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45963.397308796295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45963.397308796295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45963.397308796295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45963.397308796295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45963.397308796295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45963.397308796295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45963.397308796295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45963.397308796295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45963.397308796295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45963.397308796295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45963.397308796295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45963.397308796295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45963.397308796295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45963.397308796295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45963.397308796295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45963.397308796295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45963.397308796295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45963.397308796295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45963.397308796295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45963.397308796295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45963.397308796295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45963.397308796295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45963.397308796295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45963.397308796295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45963.397308796295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45963.397308796295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45963.397308796295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45963.397308796295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45963.397308796295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45963.397308796295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45963.397308796295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45963.397308796295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45963.397308796295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45963.397308796295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45963.397308796295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45963.397308796295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45963.397308796295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45963.397308796295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45963.397308796295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45963.397308796295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45963.397308796295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45963.397308796295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45963.397308796295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45963.397308796295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45963.397308796295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45963.397308796295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45963.397308796295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45963.397308796295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45963.397308796295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45963.397308796295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45963.397308796295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45963.397308796295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45963.397308796295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45963.397308796295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45963.397308796295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45963.397308796295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45963.397308796295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45963.397308796295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45963.397308796295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45963.397308796295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45963.397308796295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45963.397308796295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45963.397308796295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45963.397308796295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45963.397308796295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45963.397308796295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45963.397308796295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45963.397308796295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45963.397308796295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45963.397308796295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45963.397308796295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45963.397308796295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45963.397308796295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45963.397308796295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45963.397308796295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45963.397308796295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45963.397308796295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45963.397308796295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45963.397308796295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45963.397308796295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45963.397308796295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45963.397308796295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45963.397308796295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45963.397308796295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45963.397308796295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45963.397308796295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45963.397308796295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45963.397308796295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45963.397308796295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45963.397308796295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45963.397308796295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45963.397308796295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45963.397308796295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45963.397308796295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45963.397308796295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45963.397308796295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45963.397308796295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45963.397308796295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45963.397308796295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45963.397308796295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45963.397308796295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45963.397308796295</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259.91659120369877</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2.4285587962949648</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6.4797222221386619E-2</v>
      </c>
      <c r="H4" s="122">
        <v>45963.326585648145</v>
      </c>
      <c r="I4" s="118" t="str">
        <f>IFERROR(VLOOKUP(D4,DB!A:F,6,0),"")</f>
        <v>SCECO</v>
      </c>
      <c r="J4" s="118" t="str">
        <f>IFERROR(VLOOKUP(D4,DB!A:G,7,0),"")</f>
        <v>Dead</v>
      </c>
      <c r="K4" s="124" t="s">
        <v>39122</v>
      </c>
      <c r="L4" s="120" t="str">
        <f>IFERROR(VLOOKUP(D4,DB!A:I,9,0),"")</f>
        <v>Latis</v>
      </c>
    </row>
    <row r="5" spans="1:16" ht="15" customHeight="1">
      <c r="A5" s="118" t="s">
        <v>39123</v>
      </c>
      <c r="B5" s="118" t="str">
        <f>IFERROR(VLOOKUP(D5,DB!A:K,11,0),"")</f>
        <v>R4</v>
      </c>
      <c r="C5" s="119">
        <v>1</v>
      </c>
      <c r="D5" s="120" t="s">
        <v>34976</v>
      </c>
      <c r="E5" s="97" t="s">
        <v>39021</v>
      </c>
      <c r="F5" s="122"/>
      <c r="G5" s="123">
        <f ca="1">IFERROR(NOW()-F5,"")</f>
        <v>45963.397308796295</v>
      </c>
      <c r="H5" s="122">
        <v>45963.319837962961</v>
      </c>
      <c r="I5" s="118" t="str">
        <f>IFERROR(VLOOKUP(D5,DB!A:F,6,0),"")</f>
        <v>SCECO</v>
      </c>
      <c r="J5" s="118" t="str">
        <f>IFERROR(VLOOKUP(D5,DB!A:G,7,0),"")</f>
        <v>Vandalized</v>
      </c>
      <c r="K5" s="124" t="s">
        <v>39124</v>
      </c>
      <c r="L5" s="120" t="str">
        <f>IFERROR(VLOOKUP(D5,DB!A:I,9,0),"")</f>
        <v>Latis</v>
      </c>
    </row>
    <row r="6" spans="1:16" ht="15" customHeight="1">
      <c r="A6" s="118" t="s">
        <v>39125</v>
      </c>
      <c r="B6" s="118" t="str">
        <f>IFERROR(VLOOKUP(D6,DB!A:K,11,0),"")</f>
        <v>R4</v>
      </c>
      <c r="C6" s="119">
        <v>1</v>
      </c>
      <c r="D6" s="120" t="s">
        <v>34988</v>
      </c>
      <c r="E6" s="97" t="s">
        <v>39021</v>
      </c>
      <c r="F6" s="122">
        <v>45963.332372685189</v>
      </c>
      <c r="G6" s="123">
        <f ca="1">IFERROR(NOW()-F6,"")</f>
        <v>6.4936111106362659E-2</v>
      </c>
      <c r="H6" s="122">
        <v>45963.350694444445</v>
      </c>
      <c r="I6" s="118" t="str">
        <f>IFERROR(VLOOKUP(D6,DB!A:F,6,0),"")</f>
        <v>SCECO</v>
      </c>
      <c r="J6" s="118" t="str">
        <f>IFERROR(VLOOKUP(D6,DB!A:G,7,0),"")</f>
        <v>Dead</v>
      </c>
      <c r="K6" s="124" t="s">
        <v>39126</v>
      </c>
      <c r="L6" s="120" t="str">
        <f>IFERROR(VLOOKUP(D6,DB!A:I,9,0),"")</f>
        <v>Latis</v>
      </c>
    </row>
    <row r="7" spans="1:16" ht="15" customHeight="1">
      <c r="A7" s="118"/>
      <c r="B7" s="118" t="str">
        <f>IFERROR(VLOOKUP(D7,DB!A:K,11,0),"")</f>
        <v/>
      </c>
      <c r="C7" s="119"/>
      <c r="D7" s="120"/>
      <c r="E7" s="97" t="s">
        <v>39021</v>
      </c>
      <c r="F7" s="122"/>
      <c r="G7" s="123">
        <f ca="1">IFERROR(NOW()-F7,"")</f>
        <v>45963.397308796295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45963.397308796295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45963.397308796295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45963.397308796295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45963.397308796295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45963.397308796295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45963.397308796295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45963.397308796295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45963.397308796295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45963.397308796295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45963.397308796295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45963.397308796295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45963.397308796295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45963.397308796295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45963.397308796295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45963.397308796295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45963.397308796295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45963.397308796295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45963.397308796295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45963.397308796295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45963.397308796295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45963.397308796295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45963.397308796295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45963.397308796295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45963.397308796295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45963.397308796295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45963.397308796295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45963.397308796295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45963.397308796295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45963.397308796295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45963.397308796295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45963.397308796295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45963.397308796295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45963.397308796295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45963.397308796295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45963.397308796295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45963.397308796295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45963.397308796295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45963.397308796295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45963.397308796295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45963.397308796295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45963.397308796295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45963.397308796295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45963.397308796295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45963.397308796295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45963.397308796295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45963.397308796295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45963.397308796295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45963.397308796295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45963.397308796295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45963.397308796295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45963.397308796295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45963.397308796295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45963.397308796295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45963.397308796295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45963.397308796295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45963.397308796295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45963.397308796295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45963.397308796295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45963.397308796295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45963.397308796295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45963.397308796295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45963.397308796295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45963.397308796295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45963.397308796295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45963.397308796295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45963.397308796295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45963.397308796295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45963.397308796295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45963.397308796295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45963.397308796295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45963.397308796295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45963.397308796295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45963.397308796295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45963.397308796295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45963.397308796295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45963.397308796295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45963.397308796295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45963.397308796295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45963.397308796295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45963.397308796295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45963.397308796295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45963.397308796295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45963.397308796295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45963.397308796295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45963.397308796295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45963.397308796295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45963.397308796295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45963.397308796295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45963.397308796295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45963.397308796295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45963.397308796295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45963.397308796295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45963.397308796295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45963.397308796295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45963.397308796295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45963.397308796295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45963.397308796295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45963.397308796295</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45963.397308796295</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71.565248611106654</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39104</v>
      </c>
      <c r="F3" s="38">
        <v>45926.188877314817</v>
      </c>
      <c r="G3" s="143">
        <f t="shared" ref="G3" ca="1" si="0">IFERROR(NOW()-F3,"")</f>
        <v>37.208431481478328</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39104</v>
      </c>
      <c r="F4" s="152">
        <v>45948.661111111112</v>
      </c>
      <c r="G4" s="153">
        <f ca="1">IFERROR(NOW()-F4,"")</f>
        <v>14.73619768518256</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31670</v>
      </c>
      <c r="E5" s="151" t="s">
        <v>39021</v>
      </c>
      <c r="F5" s="152">
        <v>45963.370706018519</v>
      </c>
      <c r="G5" s="153">
        <f ca="1">IFERROR(NOW()-F5,"")</f>
        <v>2.6602777776133735E-2</v>
      </c>
      <c r="H5" s="152">
        <v>45963.347175925926</v>
      </c>
      <c r="I5" s="151" t="str">
        <f>IFERROR(VLOOKUP(D5,DB!A:F,6,0),"")</f>
        <v>SCECO</v>
      </c>
      <c r="J5" s="151" t="str">
        <f>IFERROR(VLOOKUP(D5,DB!A:G,7,0),"")</f>
        <v>Vandalized</v>
      </c>
      <c r="K5" s="151" t="s">
        <v>39134</v>
      </c>
      <c r="L5" s="151" t="str">
        <f>IFERROR(VLOOKUP(D5,DB!A:I,9,0),"")</f>
        <v>Latis</v>
      </c>
    </row>
    <row r="6" spans="1:13" ht="15">
      <c r="A6" s="151" t="s">
        <v>39135</v>
      </c>
      <c r="B6" s="151" t="str">
        <f>IFERROR(VLOOKUP(D6,DB!A:K,11,0),"")</f>
        <v>R5</v>
      </c>
      <c r="C6" s="151">
        <v>2</v>
      </c>
      <c r="D6" s="151" t="s">
        <v>33328</v>
      </c>
      <c r="E6" s="151" t="s">
        <v>39021</v>
      </c>
      <c r="F6" s="152">
        <v>45963.382407407407</v>
      </c>
      <c r="G6" s="153">
        <f ca="1">IFERROR(NOW()-F6,"")</f>
        <v>1.4901388887665235E-2</v>
      </c>
      <c r="H6" s="152">
        <v>45963.371990740743</v>
      </c>
      <c r="I6" s="151" t="str">
        <f>IFERROR(VLOOKUP(D6,DB!A:F,6,0),"")</f>
        <v>Generator-SG</v>
      </c>
      <c r="J6" s="151" t="str">
        <f>IFERROR(VLOOKUP(D6,DB!A:G,7,0),"")</f>
        <v>Vandalized</v>
      </c>
      <c r="K6" s="151" t="s">
        <v>39136</v>
      </c>
      <c r="L6" s="151" t="str">
        <f>IFERROR(VLOOKUP(D6,DB!A:I,9,0),"")</f>
        <v>Latis</v>
      </c>
    </row>
    <row r="7" spans="1:13" ht="15">
      <c r="A7" s="151"/>
      <c r="B7" s="151" t="str">
        <f>IFERROR(VLOOKUP(D7,DB!A:K,11,0),"")</f>
        <v/>
      </c>
      <c r="C7" s="151"/>
      <c r="D7" s="151"/>
      <c r="E7" s="151"/>
      <c r="F7" s="152"/>
      <c r="G7" s="153">
        <f ca="1">IFERROR(NOW()-F7,"")</f>
        <v>45963.397308796295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45963.397308796295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45963.397308796295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45963.397308796295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45963.397308796295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45963.397308796295</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45963.397308796295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45963.397308796295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45963.397308796295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45963.397308796295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45963.397308796295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45963.397308796295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45963.397308796295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45963.397308796295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45963.397308796295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45963.397308796295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45963.397308796295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45963.397308796295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45963.397308796295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45963.397308796295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45963.397308796295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45963.397308796295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45963.397308796295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45963.397308796295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45963.397308796295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45963.397308796295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45963.397308796295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45963.397308796295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45963.397308796295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45963.397308796295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45963.397308796295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45963.397308796295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45963.397308796295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45963.397308796295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45963.397308796295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45963.397308796295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45963.397308796295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45963.397308796295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45963.397308796295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45963.397308796295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45963.397308796295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45963.397308796295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45963.397308796295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45963.397308796295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45963.397308796295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45963.397308796295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45963.397308796295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45963.397308796295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45963.397308796295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45963.397308796295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45963.397308796295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45963.397308796295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45963.397308796295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45963.397308796295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45963.397308796295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45963.397308796295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45963.397308796295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45963.397308796295</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45963.397308796295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45963.397308796295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45963.397308796295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45963.397308796295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45963.397308796295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45963.397308796295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45963.397308796295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45963.397308796295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45963.397308796295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45963.397308796295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45963.397308796295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45963.397308796295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45963.397308796295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45963.397308796295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45963.397308796295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45963.397308796295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45963.397308796295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45963.397308796295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45963.397308796295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45963.397308796295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45963.397308796295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45963.397308796295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45963.397308796295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45963.397308796295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45963.397308796295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45963.397308796295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45963.397308796295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45963.397308796295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45963.397308796295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45963.397308796295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45963.397308796295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45963.397308796295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45963.397308796295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45963.397308796295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45963.397308796295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45963.397308796295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45963.397308796295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45963.397308796295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45963.397308796295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45963.397308796295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45963.397308796295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45963.397308796295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45963.397308796295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45963.397308796295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45963.397308796295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45963.397308796295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45963.397308796295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45963.397308796295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45963.397308796295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45963.397308796295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45963.397308796295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45963.397308796295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45963.397308796295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45963.397308796295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45963.397308796295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45963.397308796295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45963.397308796295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45963.397308796295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45963.397308796295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45963.397308796295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45963.397308796295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45963.397308796295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45963.397308796295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45963.397308796295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45963.397308796295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45963.397308796295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45963.397308796295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45963.397308796295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45963.397308796295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45963.397308796295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45963.397308796295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45963.397308796295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45963.397308796295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45963.397308796295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45963.397308796295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45963.397308796295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45963.397308796295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45963.397308796295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45963.397308796295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45963.397308796295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45963.397308796295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45963.397308796295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45963.397308796295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45963.397308796295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45963.397308796295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45963.397308796295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45963.397308796295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45963.397308796295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45963.397308796295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45963.397308796295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45963.397308796295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45963.397308796295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45963.397308796295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45963.397308796295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45963.397308796295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45963.397308796295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45963.397308796295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45963.397308796295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45963.397308796295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45963.397308796295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45963.397308796295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45963.397308796295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45963.397308796295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45963.397308796295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45963.397308796295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45963.397308796295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45963.397308796295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45963.397308796295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45963.397308796295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45963.397308796295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45963.397308796295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45963.397308796295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45963.397308796295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45963.397308796295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45963.397308796295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45963.397308796295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45963.397308796295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45963.397308796295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45963.397308796295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45963.397308796295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45963.397308796295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45963.397308796295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45963.397308796295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45963.397308796295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45963.397308796295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45963.397308796295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45963.397308796295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45963.397308796295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45963.397308796295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45963.397308796295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45963.397308796295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45963.397308796295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45963.397308796295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45963.397308796295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45963.397308796295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45963.397308796295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45963.397308796295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45963.397308796295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45963.397308796295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45963.397308796295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45963.397308796295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45963.397308796295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45963.397308796295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45963.397308796295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45963.397308796295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45963.397308796295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45963.397308796295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45963.397308796295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45963.397308796295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45963.397308796295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45963.397308796295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45963.397308796295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45963.397308796295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45963.397308796295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45963.397308796295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45963.397308796295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45963.397308796295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45963.397308796295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45963.397308796295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45963.397308796295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45963.397308796295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45963.397308796295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45963.397308796295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45963.397308796295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45963.397308796295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45963.397308796295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45963.397308796295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45963.397308796295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45963.397308796295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45963.397308796295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45963.397308796295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45963.397308796295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45963.397308796295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45963.397308796295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45963.397308796295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45963.397308796295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45963.397308796295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45963.397308796295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45963.397308796295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45963.397308796295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45963.397308796295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45963.397308796295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45963.397308796295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45963.397308796295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45963.397308796295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45963.397308796295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45963.397308796295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45963.397308796295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45963.397308796295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45963.397308796295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45963.397308796295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45963.397308796295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45963.397308796295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45963.397308796295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45963.397308796295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45963.397308796295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45963.397308796295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45963.397308796295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45963.397308796295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45963.397308796295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45963.397308796295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45963.397308796295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45963.397308796295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45963.397308796295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45963.397308796295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45963.397308796295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45963.397308796295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45963.397308796295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45963.397308796295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45963.397308796295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45963.397308796295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45963.397308796295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45963.397308796295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45963.397308796295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45963.397308796295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45963.397308796295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45963.397308796295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45963.397308796295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45963.397308796295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45963.397308796295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45963.397308796295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45963.397308796295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45963.397308796295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45963.397308796295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45963.397308796295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45963.397308796295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45963.397308796295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45963.397308796295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45963.397308796295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45963.397308796295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45963.397308796295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45963.397308796295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45963.397308796295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45963.397308796295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45963.397308796295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45963.397308796295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45963.397308796295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45963.397308796295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45963.397308796295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45963.397308796295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45963.397308796295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45963.397308796295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45963.397308796295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45963.397308796295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45963.397308796295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45963.397308796295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45963.397308796295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45963.397308796295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45963.397308796295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45963.397308796295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45963.397308796295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45963.397308796295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45963.397308796295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45963.397308796295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45963.397308796295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45963.397308796295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45963.397308796295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45963.397308796295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45963.397308796295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45963.397308796295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45963.397308796295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45963.397308796295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45963.397308796295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45963.397308796295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45963.397308796295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45963.397308796295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45963.397308796295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45963.397308796295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45963.397308796295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45963.397308796295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45963.397308796295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45963.397308796295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45963.397308796295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45963.397308796295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45963.397308796295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45963.397308796295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45963.397308796295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45963.397308796295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45963.397308796295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45963.397308796295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45963.397308796295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45963.397308796295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45963.397308796295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45963.397308796295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45963.397308796295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45963.397308796295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45963.397308796295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45963.397308796295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45963.397308796295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45963.397308796295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45963.397308796295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45963.397308796295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45963.397308796295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45963.397308796295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45963.397308796295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45963.397308796295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45963.397308796295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45963.397308796295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45963.397308796295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45963.397308796295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45963.397308796295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45963.397308796295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45963.397308796295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45963.397308796295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45963.397308796295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45963.397308796295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45963.397308796295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45963.397308796295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45963.397308796295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45963.397308796295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45963.397308796295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45963.397308796295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45963.397308796295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45963.397308796295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45963.397308796295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45963.397308796295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45963.397308796295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45963.397308796295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45963.397308796295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45963.397308796295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45963.397308796295</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39137</v>
      </c>
      <c r="B2" s="102" t="str">
        <f>IFERROR(VLOOKUP(D2,DB!A:K,11,0),"")</f>
        <v>R6</v>
      </c>
      <c r="C2" s="104">
        <v>1</v>
      </c>
      <c r="D2" s="102" t="s">
        <v>34850</v>
      </c>
      <c r="E2" s="102" t="s">
        <v>39138</v>
      </c>
      <c r="F2" s="106">
        <v>45963.042118055557</v>
      </c>
      <c r="G2" s="76">
        <f ca="1">IFERROR(NOW()-F2,"-")</f>
        <v>0.35519074073818047</v>
      </c>
      <c r="H2" s="106">
        <v>45963.010358796295</v>
      </c>
      <c r="I2" s="102" t="str">
        <f>IFERROR(VLOOKUP(D2,DB!A:F,6,0),"")</f>
        <v>SCECO</v>
      </c>
      <c r="J2" s="102" t="str">
        <f>IFERROR(VLOOKUP(D2,DB!A:G,7,0),"")</f>
        <v>In progress</v>
      </c>
      <c r="K2" s="107" t="s">
        <v>39139</v>
      </c>
      <c r="L2" s="108" t="str">
        <f>IFERROR(VLOOKUP(D2,DB!A:I,9,0),"")</f>
        <v>Latis</v>
      </c>
    </row>
    <row r="3" spans="1:16383" ht="31.5" customHeight="1">
      <c r="A3" s="103" t="s">
        <v>39140</v>
      </c>
      <c r="B3" s="102" t="str">
        <f>IFERROR(VLOOKUP(D3,DB!A:K,11,0),"")</f>
        <v>R6</v>
      </c>
      <c r="C3" s="104">
        <v>1</v>
      </c>
      <c r="D3" s="102" t="s">
        <v>33746</v>
      </c>
      <c r="E3" s="102" t="s">
        <v>39021</v>
      </c>
      <c r="F3" s="106">
        <v>45963.3752662037</v>
      </c>
      <c r="G3" s="76">
        <f ca="1">IFERROR(NOW()-F3,"-")</f>
        <v>2.2042592594516464E-2</v>
      </c>
      <c r="H3" s="106">
        <v>45963.36959490741</v>
      </c>
      <c r="I3" s="102" t="str">
        <f>IFERROR(VLOOKUP(D3,DB!A:F,6,0),"")</f>
        <v>SCECO</v>
      </c>
      <c r="J3" s="102" t="str">
        <f>IFERROR(VLOOKUP(D3,DB!A:G,7,0),"")</f>
        <v>Dead</v>
      </c>
      <c r="K3" s="107" t="s">
        <v>39141</v>
      </c>
      <c r="L3" s="108" t="str">
        <f>IFERROR(VLOOKUP(D3,DB!A:I,9,0),"")</f>
        <v>Latis</v>
      </c>
    </row>
    <row r="4" spans="1:16383" ht="31.5" customHeight="1">
      <c r="A4" s="103" t="s">
        <v>39142</v>
      </c>
      <c r="B4" s="102" t="str">
        <f>IFERROR(VLOOKUP(D4,DB!A:K,11,0),"")</f>
        <v>R6</v>
      </c>
      <c r="C4" s="104">
        <v>1</v>
      </c>
      <c r="D4" s="102" t="s">
        <v>34462</v>
      </c>
      <c r="E4" s="102" t="s">
        <v>39021</v>
      </c>
      <c r="F4" s="106">
        <v>45963.380370370367</v>
      </c>
      <c r="G4" s="76">
        <f ca="1">IFERROR(NOW()-F4,"-")</f>
        <v>1.693842592794681E-2</v>
      </c>
      <c r="H4" s="106">
        <v>45963.374699074076</v>
      </c>
      <c r="I4" s="102" t="str">
        <f>IFERROR(VLOOKUP(D4,DB!A:F,6,0),"")</f>
        <v>SCECO</v>
      </c>
      <c r="J4" s="102" t="str">
        <f>IFERROR(VLOOKUP(D4,DB!A:G,7,0),"")</f>
        <v>Vandalized</v>
      </c>
      <c r="K4" s="107" t="s">
        <v>39143</v>
      </c>
      <c r="L4" s="108" t="str">
        <f>IFERROR(VLOOKUP(D4,DB!A:I,9,0),"")</f>
        <v>Latis</v>
      </c>
    </row>
    <row r="5" spans="1:16383" ht="31.5" customHeight="1">
      <c r="A5" s="103"/>
      <c r="B5" s="102" t="str">
        <f>IFERROR(VLOOKUP(D5,DB!A:K,11,0),"")</f>
        <v/>
      </c>
      <c r="C5" s="104"/>
      <c r="D5" s="102"/>
      <c r="E5" s="102"/>
      <c r="F5" s="106"/>
      <c r="G5" s="76">
        <f ca="1">IFERROR(NOW()-F5,"-")</f>
        <v>45963.397308796295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45963.397308796295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45963.397308796295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45963.397308796295</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45963.397308796295</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45963.397308796295</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45963.397308796295</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45963.397308796295</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45963.397308796295</v>
      </c>
      <c r="H13" s="106"/>
      <c r="I13" s="102" t="str">
        <f>IFERROR(VLOOKUP(D13,DB!A:F,6,0),"")</f>
        <v/>
      </c>
      <c r="J13" s="102" t="str">
        <f>IFERROR(VLOOKUP(D13,DB!A:G,7,0),"")</f>
        <v/>
      </c>
      <c r="K13" s="107"/>
      <c r="L13" s="108" t="str">
        <f>IFERROR(VLOOKUP(D13,DB!A:I,9,0),"")</f>
        <v/>
      </c>
    </row>
    <row r="14" spans="1:16383" ht="31.5" customHeight="1">
      <c r="A14" s="171"/>
      <c r="B14" s="172" t="str">
        <f>IFERROR(VLOOKUP(D14,DB!A:K,11,0),"")</f>
        <v/>
      </c>
      <c r="C14" s="173"/>
      <c r="D14" s="172"/>
      <c r="E14" s="102"/>
      <c r="F14" s="174"/>
      <c r="G14" s="115">
        <f ca="1">IFERROR(NOW()-F14,"-")</f>
        <v>45963.397308796295</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45963.397308796295</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45963.397308796295</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45963.397308796295</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45963.397308796295</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45963.397308796295</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45963.397308796295</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45963.397308796295</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45963.397308796295</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45963.397308796295</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45963.397308796295</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45963.397308796295</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45963.397308796295</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45963.397308796295</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45963.397308796295</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45963.397308796295</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45963.397308796295</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45963.397308796295</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45963.397308796295</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45963.397308796295</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45963.397308796295</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45963.397308796295</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45963.397308796295</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45963.397308796295</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45963.397308796295</v>
      </c>
      <c r="H38" s="174"/>
      <c r="I38" s="172" t="str">
        <f>IFERROR(VLOOKUP(D38,DB!A:F,6,0),"")</f>
        <v/>
      </c>
      <c r="J38" s="172" t="str">
        <f>IFERROR(VLOOKUP(D38,DB!A:G,7,0),"")</f>
        <v/>
      </c>
      <c r="K38" s="175"/>
      <c r="L38" s="176" t="str">
        <f>IFERROR(VLOOKUP(D38,DB!A:I,9,0),"")</f>
        <v/>
      </c>
    </row>
    <row r="39" spans="1:12" ht="31.5" customHeight="1">
      <c r="A39" s="171"/>
      <c r="B39" s="172" t="str">
        <f>IFERROR(VLOOKUP(D39,DB!A:K,11,0),"")</f>
        <v/>
      </c>
      <c r="C39" s="173"/>
      <c r="D39" s="172"/>
      <c r="E39" s="102"/>
      <c r="F39" s="174"/>
      <c r="G39" s="115">
        <f ca="1">IFERROR(NOW()-F39,"-")</f>
        <v>45963.397308796295</v>
      </c>
      <c r="H39" s="174"/>
      <c r="I39" s="172" t="str">
        <f>IFERROR(VLOOKUP(D39,DB!A:F,6,0),"")</f>
        <v/>
      </c>
      <c r="J39" s="172" t="str">
        <f>IFERROR(VLOOKUP(D39,DB!A:G,7,0),"")</f>
        <v/>
      </c>
      <c r="K39" s="175"/>
      <c r="L39" s="176" t="str">
        <f>IFERROR(VLOOKUP(D39,DB!A:I,9,0),"")</f>
        <v/>
      </c>
    </row>
    <row r="40" spans="1:12" ht="31.5" customHeight="1">
      <c r="A40" s="103"/>
      <c r="B40" s="102" t="str">
        <f>IFERROR(VLOOKUP(D40,DB!A:K,11,0),"")</f>
        <v/>
      </c>
      <c r="C40" s="104"/>
      <c r="D40" s="102"/>
      <c r="E40" s="105"/>
      <c r="F40" s="106"/>
      <c r="G40" s="76">
        <f ca="1">IFERROR(NOW()-F40,"-")</f>
        <v>45963.397308796295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45963.397308796295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45963.397308796295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45963.397308796295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45963.397308796295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45963.397308796295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45963.397308796295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45963.397308796295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45963.397308796295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45963.397308796295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45963.397308796295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45963.397308796295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45963.397308796295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45963.397308796295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45963.397308796295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45963.397308796295</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45963.397308796295</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45963.397308796295</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45963.397308796295</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45963.397308796295</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