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66" documentId="120_S{2AC9BD13-BADA-5192-A53E-5A8FF88502F6}" xr6:coauthVersionLast="47" xr6:coauthVersionMax="47" xr10:uidLastSave="{EE84C217-AFF7-4CDE-90AE-1D7A9282842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<sst xmlns="http://schemas.openxmlformats.org/spreadsheetml/2006/main" count="180289" uniqueCount="39128">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</sst>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312.71784861110791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45975.666274537034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45975.666274537034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45975.666274537034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45975.666274537034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45975.666274537034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45975.666274537034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45975.666274537034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45975.666274537034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45975.666274537034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45975.666274537034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45975.666274537034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45975.666274537034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45975.666274537034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45975.666274537034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45975.666274537034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45975.666274537034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45975.666274537034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45975.666274537034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45975.666274537034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45975.666274537034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45975.666274537034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45975.666274537034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45975.666274537034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45975.666274537034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45975.666274537034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45975.666274537034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45975.666274537034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45975.666274537034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45975.666274537034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45975.666274537034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45975.666274537034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45975.666274537034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45975.666274537034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45975.666274537034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45975.666274537034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45975.666274537034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45975.666274537034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45975.666274537034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45975.666274537034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45975.666274537034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45975.666274537034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45975.666274537034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45975.666274537034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45975.666274537034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45975.666274537034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45975.666274537034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45975.666274537034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45975.666274537034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45975.666274537034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45975.666274537034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45975.666274537034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45975.666274537034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45975.666274537034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45975.666274537034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45975.666274537034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45975.666274537034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45975.666274537034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45975.666274537034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45975.666274537034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45975.666274537034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45975.666274537034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45975.666274537034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45975.666274537034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45975.666274537034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45975.666274537034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45975.666274537034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45975.666274537034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45975.666274537034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45975.666274537034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45975.666274537034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45975.666274537034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45975.666274537034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45975.666274537034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45975.666274537034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45975.666274537034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45975.666274537034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45975.666274537034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45975.666274537034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45975.666274537034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45975.666274537034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45975.666274537034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45975.666274537034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45975.666274537034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45975.666274537034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45975.666274537034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45975.666274537034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45975.666274537034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45975.666274537034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45975.666274537034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45975.666274537034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45975.666274537034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45975.666274537034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45975.666274537034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45975.666274537034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45975.666274537034</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150.66643657407258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1.0599898148138891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3.5313888889504597E-2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45975.666274537034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45975.666274537034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45975.666274537034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45975.666274537034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45975.666274537034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45975.666274537034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45975.666274537034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45975.666274537034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45975.666274537034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45975.666274537034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45975.666274537034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45975.666274537034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45975.666274537034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45975.666274537034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45975.666274537034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45975.666274537034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45975.666274537034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45975.666274537034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45975.666274537034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45975.666274537034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45975.666274537034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45975.666274537034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45975.666274537034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45975.666274537034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45975.666274537034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45975.666274537034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45975.666274537034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45975.666274537034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45975.666274537034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45975.666274537034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45975.666274537034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45975.666274537034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45975.666274537034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45975.666274537034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45975.666274537034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45975.666274537034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45975.666274537034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45975.666274537034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45975.666274537034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45975.666274537034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45975.666274537034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45975.666274537034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45975.666274537034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45975.666274537034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45975.666274537034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45975.666274537034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45975.666274537034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45975.666274537034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45975.666274537034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45975.666274537034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45975.666274537034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45975.666274537034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45975.666274537034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45975.666274537034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45975.666274537034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45975.666274537034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45975.666274537034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45975.666274537034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45975.666274537034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45975.666274537034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45975.666274537034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45975.666274537034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45975.666274537034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45975.666274537034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45975.666274537034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45975.666274537034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45975.666274537034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45975.666274537034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45975.666274537034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45975.666274537034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45975.666274537034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45975.666274537034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45975.666274537034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45975.666274537034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45975.666274537034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45975.666274537034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45975.666274537034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45975.666274537034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45975.666274537034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45975.666274537034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45975.666274537034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45975.666274537034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45975.666274537034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45975.666274537034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45975.666274537034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45975.666274537034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45975.666274537034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45975.666274537034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45975.666274537034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45975.666274537034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45975.666274537034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45975.666274537034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45975.666274537034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45975.666274537034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45975.666274537034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45975.666274537034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45975.666274537034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45975.666274537034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45975.666274537034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45975.666274537034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45975.666274537034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45975.666274537034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45975.666274537034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45975.666274537034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45975.666274537034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45975.666274537034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45975.666274537034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45975.666274537034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45975.666274537034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45975.666274537034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45975.666274537034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45975.666274537034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45975.666274537034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45975.666274537034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45975.666274537034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45975.666274537034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45975.666274537034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45975.666274537034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45975.666274537034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45975.666274537034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45975.666274537034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45975.666274537034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45975.666274537034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45975.666274537034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45975.666274537034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45975.666274537034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45975.666274537034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45975.666274537034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45975.666274537034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45975.666274537034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45975.666274537034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45975.666274537034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45975.666274537034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45975.666274537034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45975.666274537034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45975.666274537034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45975.666274537034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45975.666274537034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45975.666274537034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45975.666274537034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45975.666274537034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45975.666274537034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45975.666274537034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45975.666274537034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45975.666274537034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45975.666274537034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45975.666274537034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45975.666274537034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45975.666274537034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45975.666274537034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45975.666274537034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45975.666274537034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45975.666274537034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45975.666274537034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45975.666274537034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45975.666274537034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45975.666274537034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45975.666274537034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45975.666274537034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45975.666274537034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45975.666274537034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45975.666274537034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45975.666274537034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45975.666274537034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45975.666274537034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45975.666274537034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45975.666274537034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45975.666274537034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45975.666274537034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45975.666274537034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45975.666274537034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45975.666274537034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45975.666274537034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45975.666274537034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45975.666274537034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45975.666274537034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45975.666274537034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45975.666274537034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45975.666274537034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45975.666274537034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45975.666274537034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45975.666274537034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45975.666274537034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45975.666274537034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45975.666274537034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45975.666274537034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45975.666274537034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45975.666274537034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45975.666274537034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45975.666274537034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45975.666274537034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45975.666274537034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45975.666274537034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45975.666274537034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45975.666274537034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45975.666274537034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45975.666274537034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45975.666274537034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45975.666274537034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45975.666274537034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45975.666274537034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45975.666274537034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45975.666274537034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45975.666274537034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45975.666274537034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45975.666274537034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45975.666274537034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45975.666274537034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45975.666274537034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45975.666274537034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45975.666274537034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45975.666274537034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45975.666274537034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45975.666274537034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45975.666274537034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45975.666274537034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45975.666274537034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45975.666274537034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45975.666274537034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45975.666274537034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45975.666274537034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45975.666274537034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45975.666274537034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45975.666274537034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45975.666274537034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45975.666274537034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45975.666274537034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45975.666274537034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45975.666274537034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45975.666274537034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45975.666274537034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45975.666274537034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45975.666274537034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45975.666274537034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45975.666274537034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45975.666274537034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45975.666274537034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45975.666274537034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45975.666274537034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45975.666274537034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45975.666274537034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45975.666274537034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45975.666274537034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45975.666274537034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45975.666274537034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45975.666274537034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45975.666274537034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45975.666274537034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45975.666274537034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45975.666274537034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45975.666274537034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45975.666274537034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45975.666274537034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45975.666274537034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45975.666274537034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45975.666274537034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45975.666274537034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45975.666274537034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45975.666274537034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45975.666274537034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45975.666274537034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45975.666274537034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45975.666274537034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45975.666274537034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45975.666274537034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45975.666274537034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45975.666274537034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45975.666274537034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45975.666274537034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45975.666274537034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45975.666274537034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45975.666274537034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45975.666274537034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45975.666274537034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45975.666274537034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45975.666274537034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45975.666274537034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45975.666274537034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45975.666274537034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45975.666274537034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45975.666274537034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45975.666274537034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45975.666274537034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45975.666274537034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45975.666274537034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45975.666274537034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45975.666274537034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45975.666274537034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45975.666274537034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45975.666274537034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45975.666274537034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45975.666274537034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45975.666274537034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45975.666274537034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45975.666274537034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45975.666274537034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45975.666274537034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45975.666274537034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45975.666274537034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45975.666274537034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45975.666274537034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45975.666274537034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45975.666274537034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45975.666274537034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45975.666274537034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45975.666274537034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45975.666274537034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45975.666274537034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45975.666274537034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45975.666274537034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45975.666274537034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45975.666274537034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45975.666274537034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45975.666274537034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45975.666274537034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45975.666274537034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45975.666274537034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45975.666274537034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45975.666274537034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45975.666274537034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45975.666274537034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45975.666274537034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45975.666274537034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45975.666274537034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45975.666274537034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45975.666274537034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45975.666274537034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45975.666274537034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45975.666274537034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45975.666274537034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45975.666274537034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45975.666274537034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45975.666274537034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45975.666274537034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45975.666274537034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45975.666274537034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45975.666274537034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45975.666274537034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45975.666274537034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45975.666274537034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45975.666274537034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45975.666274537034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45975.666274537034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45975.666274537034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45975.666274537034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45975.666274537034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45975.666274537034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45975.666274537034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45975.666274537034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45975.666274537034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45975.666274537034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45975.666274537034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45975.666274537034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45975.666274537034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45975.666274537034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45975.666274537034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45975.666274537034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45975.666274537034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45975.666274537034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45975.666274537034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45975.666274537034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45975.666274537034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45975.666274537034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45975.666274537034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45975.666274537034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45975.666274537034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45975.666274537034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45975.666274537034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45975.666274537034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45975.666274537034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45975.666274537034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45975.666274537034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45975.666274537034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45975.666274537034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45975.666274537034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45975.666274537034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45975.666274537034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45975.666274537034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45975.666274537034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45975.666274537034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45975.666274537034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45975.666274537034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45975.666274537034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45975.666274537034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45975.666274537034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45975.666274537034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45975.666274537034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45975.666274537034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45975.666274537034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45975.666274537034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45975.666274537034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45975.666274537034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45975.666274537034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45975.666274537034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45975.666274537034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45975.666274537034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45975.666274537034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45975.666274537034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45975.666274537034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45975.666274537034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45975.666274537034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45975.666274537034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45975.666274537034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45975.666274537034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45975.666274537034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45975.666274537034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45975.666274537034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45975.666274537034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45975.666274537034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45975.666274537034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45975.666274537034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45975.666274537034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45975.666274537034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45975.666274537034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45975.666274537034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45975.666274537034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45975.666274537034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45975.666274537034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45975.666274537034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45975.666274537034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45975.666274537034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45975.666274537034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45975.666274537034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45975.666274537034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45975.666274537034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45975.666274537034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45975.666274537034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45975.666274537034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45975.666274537034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45975.666274537034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45975.666274537034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45975.666274537034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45975.666274537034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45975.666274537034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45975.666274537034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45975.666274537034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45975.666274537034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45975.666274537034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45975.666274537034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45975.666274537034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45975.666274537034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45975.666274537034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45975.666274537034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45975.666274537034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45975.666274537034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45975.666274537034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45975.666274537034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45975.666274537034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45975.666274537034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45975.666274537034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45975.666274537034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45975.666274537034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45975.666274537034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45975.666274537034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45975.666274537034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45975.666274537034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45975.666274537034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45975.666274537034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45975.666274537034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45975.666274537034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45975.666274537034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45975.666274537034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45975.666274537034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45975.666274537034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45975.666274537034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45975.666274537034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45975.666274537034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45975.666274537034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45975.666274537034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45975.666274537034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45975.666274537034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45975.666274537034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45975.666274537034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45975.666274537034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45975.666274537034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45975.666274537034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45975.666274537034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45975.666274537034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45975.666274537034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45975.666274537034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45975.666274537034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45975.666274537034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45975.666274537034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45975.666274537034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45975.666274537034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45975.666274537034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45975.666274537034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45975.666274537034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45975.666274537034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45975.666274537034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45975.666274537034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45975.666274537034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45975.666274537034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45975.666274537034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45975.666274537034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45975.666274537034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45975.666274537034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45975.666274537034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45975.666274537034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45975.666274537034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45975.666274537034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45975.666274537034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45975.666274537034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45975.666274537034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45975.666274537034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45975.666274537034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45975.666274537034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45975.666274537034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45975.666274537034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45975.666274537034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45975.666274537034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45975.666274537034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45975.666274537034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45975.666274537034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45975.666274537034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45975.666274537034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45975.666274537034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45975.666274537034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45975.666274537034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45975.666274537034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45975.666274537034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45975.666274537034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45975.666274537034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45975.666274537034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45975.666274537034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45975.666274537034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45975.666274537034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45975.666274537034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45975.666274537034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45975.666274537034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45975.666274537034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45975.666274537034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45975.666274537034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45975.666274537034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45975.666274537034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45975.666274537034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45975.666274537034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45975.666274537034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45975.666274537034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45975.666274537034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45975.666274537034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45975.666274537034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45975.666274537034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45975.666274537034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45975.666274537034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45975.666274537034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45975.666274537034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45975.666274537034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45975.666274537034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45975.666274537034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45975.666274537034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45975.666274537034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45975.666274537034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45975.666274537034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45975.666274537034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45975.666274537034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45975.666274537034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45975.666274537034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45975.666274537034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45975.666274537034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45975.666274537034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45975.666274537034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45975.666274537034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45975.666274537034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45975.666274537034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45975.666274537034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45975.666274537034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45975.666274537034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45975.666274537034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45975.666274537034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45975.666274537034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45975.666274537034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45975.666274537034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45975.666274537034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45975.666274537034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45975.666274537034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45975.666274537034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45975.666274537034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45975.666274537034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45975.666274537034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45975.666274537034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45975.666274537034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45975.666274537034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45975.666274537034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45975.666274537034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45975.666274537034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45975.666274537034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45975.666274537034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45975.666274537034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45975.666274537034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45975.666274537034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45975.666274537034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45975.666274537034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45975.666274537034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45975.666274537034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45975.666274537034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45975.666274537034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45975.666274537034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45975.666274537034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45975.666274537034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45975.666274537034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45975.666274537034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45975.666274537034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45975.666274537034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45975.666274537034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45975.666274537034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45975.666274537034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45975.666274537034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45975.666274537034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45975.666274537034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45975.666274537034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45975.666274537034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45975.666274537034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45975.666274537034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45975.666274537034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45975.666274537034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45975.666274537034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45975.666274537034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45975.666274537034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45975.666274537034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45975.666274537034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45975.666274537034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45975.666274537034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45975.666274537034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45975.666274537034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45975.666274537034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45975.666274537034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45975.666274537034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45975.666274537034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45975.666274537034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45975.666274537034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45975.666274537034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45975.666274537034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45975.666274537034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45975.666274537034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45975.666274537034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45975.666274537034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45975.666274537034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45975.666274537034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45975.666274537034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45975.666274537034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45975.666274537034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45975.666274537034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45975.666274537034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45975.666274537034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45975.666274537034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45975.666274537034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45975.666274537034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45975.666274537034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45975.666274537034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45975.666274537034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45975.666274537034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45975.666274537034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45975.666274537034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45975.666274537034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45975.666274537034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45975.666274537034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45975.666274537034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45975.666274537034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45975.666274537034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45975.666274537034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45975.666274537034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45975.666274537034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45975.666274537034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45975.666274537034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45975.666274537034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45975.666274537034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45975.666274537034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45975.666274537034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45975.666274537034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45975.666274537034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45975.666274537034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45975.666274537034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45975.666274537034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45975.666274537034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45975.666274537034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45975.666274537034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45975.666274537034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45975.666274537034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45975.666274537034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45975.666274537034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45975.666274537034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45975.666274537034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45975.666274537034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45975.666274537034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45975.666274537034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45975.666274537034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45975.666274537034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45975.666274537034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45975.666274537034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45975.666274537034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45975.666274537034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45975.666274537034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45975.666274537034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45975.666274537034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45975.666274537034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45975.666274537034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45975.666274537034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45975.666274537034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45975.666274537034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45975.666274537034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45975.666274537034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45975.666274537034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45975.666274537034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45975.666274537034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45975.666274537034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45975.666274537034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45975.666274537034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45975.666274537034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45975.666274537034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45975.666274537034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45975.666274537034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45975.666274537034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45975.666274537034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45975.666274537034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45975.666274537034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45975.666274537034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45975.666274537034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45975.666274537034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45975.666274537034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45975.666274537034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45975.666274537034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45975.666274537034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45975.666274537034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45975.666274537034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45975.666274537034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45975.666274537034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45975.666274537034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45975.666274537034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45975.666274537034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45975.666274537034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45975.666274537034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45975.666274537034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45975.666274537034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45975.666274537034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45975.666274537034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45975.666274537034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45975.666274537034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45975.666274537034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45975.666274537034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45975.666274537034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45975.666274537034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45975.666274537034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45975.666274537034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45975.666274537034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45975.666274537034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45975.666274537034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45975.666274537034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45975.666274537034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45975.666274537034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45975.666274537034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45975.666274537034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45975.666274537034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45975.666274537034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45975.666274537034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45975.666274537034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45975.666274537034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45975.666274537034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45975.666274537034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45975.666274537034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45975.666274537034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45975.666274537034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45975.666274537034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45975.666274537034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45975.666274537034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45975.666274537034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45975.666274537034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45975.666274537034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45975.666274537034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45975.666274537034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45975.666274537034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45975.666274537034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45975.666274537034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45975.666274537034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45975.666274537034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45975.666274537034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45975.666274537034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45975.666274537034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45975.666274537034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45975.666274537034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45975.666274537034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45975.666274537034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45975.666274537034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45975.666274537034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45975.666274537034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45975.666274537034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45975.666274537034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45975.666274537034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45975.666274537034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45975.666274537034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45975.666274537034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45975.666274537034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45975.666274537034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45975.666274537034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45975.666274537034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45975.666274537034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45975.666274537034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45975.666274537034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45975.666274537034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45975.666274537034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45975.666274537034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45975.666274537034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45975.666274537034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45975.666274537034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45975.666274537034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45975.666274537034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45975.666274537034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45975.666274537034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45975.666274537034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45975.666274537034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45975.666274537034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45975.666274537034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45975.666274537034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45975.666274537034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45975.666274537034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45975.666274537034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45975.666274537034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45975.666274537034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45975.666274537034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45975.666274537034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45975.666274537034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45975.666274537034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45975.666274537034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45975.666274537034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45975.666274537034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45975.666274537034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45975.666274537034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45975.666274537034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45975.666274537034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45975.666274537034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45975.666274537034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45975.666274537034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45975.666274537034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45975.666274537034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45975.666274537034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45975.666274537034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45975.666274537034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45975.666274537034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45975.666274537034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45975.666274537034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45975.666274537034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45975.666274537034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45975.666274537034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45975.666274537034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45975.666274537034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45975.666274537034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45975.666274537034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45975.666274537034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45975.666274537034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45975.666274537034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45975.666274537034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45975.666274537034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45975.666274537034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45975.666274537034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45975.666274537034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45975.666274537034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45975.666274537034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45975.666274537034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45975.666274537034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45975.666274537034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45975.666274537034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45975.666274537034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45975.666274537034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45975.666274537034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45975.666274537034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45975.666274537034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45975.666274537034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45975.666274537034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45975.666274537034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45975.666274537034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45975.666274537034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45975.666274537034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45975.666274537034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45975.666274537034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45975.666274537034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45975.666274537034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45975.666274537034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45975.666274537034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45975.666274537034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45975.666274537034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45975.666274537034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45975.666274537034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45975.666274537034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45975.666274537034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45975.666274537034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45975.666274537034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45975.666274537034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45975.666274537034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45975.666274537034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45975.666274537034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45975.666274537034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45975.666274537034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45975.666274537034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45975.666274537034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45975.666274537034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45975.666274537034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45975.666274537034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45975.666274537034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45975.666274537034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45975.666274537034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45975.666274537034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45975.666274537034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45975.666274537034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45975.666274537034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45975.666274537034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45975.666274537034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45975.666274537034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45975.666274537034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45975.666274537034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45975.666274537034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45975.666274537034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45975.666274537034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45975.666274537034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45975.666274537034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45975.666274537034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45975.666274537034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45975.666274537034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45975.666274537034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45975.666274537034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45975.666274537034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45975.666274537034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45975.666274537034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45975.666274537034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45975.666274537034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45975.666274537034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45975.666274537034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45975.666274537034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45975.666274537034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45975.666274537034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45975.666274537034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45975.666274537034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45975.666274537034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45975.666274537034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45975.666274537034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45975.666274537034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45975.666274537034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45975.666274537034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45975.666274537034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45975.666274537034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45975.666274537034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45975.666274537034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45975.666274537034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45975.666274537034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45975.666274537034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45975.666274537034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45975.666274537034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45975.666274537034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45975.666274537034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45975.666274537034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45975.666274537034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45975.666274537034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45975.666274537034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45975.666274537034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45975.666274537034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45975.666274537034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45975.666274537034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45975.666274537034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45975.666274537034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45975.666274537034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45975.666274537034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45975.666274537034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45975.666274537034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45975.666274537034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45975.666274537034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45975.666274537034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45975.666274537034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45975.666274537034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45975.666274537034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45975.666274537034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45975.666274537034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45975.666274537034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45975.666274537034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45975.666274537034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45975.666274537034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45975.666274537034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45975.666274537034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45975.666274537034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45975.666274537034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45975.666274537034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45975.666274537034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45975.666274537034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45975.666274537034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45975.666274537034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45975.666274537034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45975.666274537034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45975.666274537034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45975.666274537034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45975.666274537034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45975.666274537034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45975.666274537034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45975.666274537034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45975.666274537034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45975.666274537034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45975.666274537034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45975.666274537034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45975.666274537034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45975.666274537034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45975.666274537034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45975.666274537034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45975.666274537034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45975.666274537034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45975.666274537034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45975.666274537034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45975.666274537034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45975.666274537034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45975.666274537034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45975.666274537034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45975.666274537034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45975.666274537034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45975.666274537034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45975.666274537034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45975.666274537034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45975.666274537034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45975.666274537034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45975.666274537034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45975.666274537034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45975.666274537034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45975.666274537034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45975.666274537034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45975.666274537034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45975.666274537034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45975.666274537034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45975.666274537034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45975.666274537034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45975.666274537034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45975.666274537034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45975.666274537034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45975.666274537034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45975.666274537034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45975.666274537034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45975.666274537034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45975.666274537034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45975.666274537034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45975.666274537034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45975.666274537034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45975.666274537034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45975.666274537034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45975.666274537034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45975.666274537034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45975.666274537034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45975.666274537034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45975.666274537034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45975.666274537034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45975.666274537034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45975.666274537034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45975.666274537034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45975.666274537034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45975.666274537034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45975.666274537034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45975.666274537034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45975.666274537034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45975.666274537034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45975.666274537034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45975.666274537034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45975.666274537034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45975.666274537034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45975.666274537034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45975.666274537034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45975.666274537034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45975.666274537034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45975.666274537034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45975.666274537034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45975.666274537034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45975.666274537034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45975.666274537034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45975.666274537034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45975.666274537034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45975.666274537034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45975.666274537034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45975.666274537034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45975.666274537034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272.18555694443785</v>
      </c>
      <c r="H2" s="96">
        <v>45703.474768518521</v>
      </c>
      <c r="I2" s="96" t="str">
        <f>IFERROR(VLOOKUP(D2,DB!A:F,6,0),"")</f>
        <v>SCECO</v>
      </c>
      <c r="J2" s="96" t="str">
        <f>IFERROR(VLOOKUP(D2,DB!A:G,7,0),"")</f>
        <v>Dead</v>
      </c>
      <c r="K2" s="98" t="s">
        <v>39110</v>
      </c>
      <c r="L2" s="92" t="str">
        <f>IFERROR(VLOOKUP(D2,DB!A:I,9,0),"")</f>
        <v>Latis</v>
      </c>
    </row>
    <row r="3" spans="1:16" ht="15" customHeight="1">
      <c r="A3" s="162" t="s">
        <v>39111</v>
      </c>
      <c r="B3" s="135" t="str">
        <f>IFERROR(VLOOKUP(D3,DB!A:K,11,0),"")</f>
        <v>R4</v>
      </c>
      <c r="C3" s="94">
        <v>1</v>
      </c>
      <c r="D3" s="92" t="s">
        <v>37621</v>
      </c>
      <c r="E3" s="95" t="s">
        <v>39021</v>
      </c>
      <c r="F3" s="161">
        <v>45975.650625000002</v>
      </c>
      <c r="G3" s="97">
        <f ca="1">IFERROR(NOW()-F3,"")</f>
        <v>1.5649537032004446E-2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45975.666274537034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45975.666274537034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45975.666274537034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45975.666274537034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45975.666274537034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45975.666274537034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45975.666274537034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45975.666274537034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45975.666274537034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45975.666274537034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45975.666274537034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45975.666274537034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45975.666274537034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45975.666274537034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45975.666274537034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45975.666274537034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45975.666274537034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45975.666274537034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45975.666274537034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45975.666274537034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45975.666274537034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45975.666274537034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45975.666274537034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45975.666274537034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45975.666274537034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45975.666274537034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45975.666274537034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45975.666274537034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45975.666274537034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45975.666274537034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45975.666274537034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45975.666274537034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45975.666274537034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45975.666274537034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45975.666274537034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45975.666274537034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45975.666274537034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45975.666274537034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45975.666274537034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45975.666274537034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45975.666274537034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45975.666274537034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45975.666274537034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45975.666274537034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45975.666274537034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45975.666274537034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45975.666274537034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45975.666274537034</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0"/>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83.834214351845731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49.477397222217405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27.005163425921637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3" ca="1" si="2">IFERROR(NOW()-F6,"")</f>
        <v>45975.666274537034</v>
      </c>
      <c r="H6" s="125"/>
      <c r="I6" s="124" t="str">
        <f>IFERROR(VLOOKUP(D6,DB!A:F,6,0),"")</f>
        <v/>
      </c>
      <c r="J6" s="124" t="str">
        <f>IFERROR(VLOOKUP(D6,DB!A:G,7,0),"")</f>
        <v/>
      </c>
      <c r="K6" s="124"/>
      <c r="L6" s="124" t="str">
        <f>IFERROR(VLOOKUP(D6,DB!A:I,9,0),"")</f>
        <v/>
      </c>
    </row>
    <row r="7" spans="1:13">
      <c r="A7" s="158"/>
      <c r="B7" s="158" t="str">
        <f>IFERROR(VLOOKUP(D7,DB!A:K,11,0),"")</f>
        <v/>
      </c>
      <c r="C7" s="158"/>
      <c r="D7" s="158"/>
      <c r="E7" s="158"/>
      <c r="F7" s="159"/>
      <c r="G7" s="160">
        <f ca="1">IFERROR(NOW()-F7,"")</f>
        <v>45975.666274537034</v>
      </c>
      <c r="H7" s="159"/>
      <c r="I7" s="158" t="str">
        <f>IFERROR(VLOOKUP(D7,DB!A:F,6,0),"")</f>
        <v/>
      </c>
      <c r="J7" s="158" t="str">
        <f>IFERROR(VLOOKUP(D7,DB!A:G,7,0),"")</f>
        <v/>
      </c>
      <c r="K7" s="158"/>
      <c r="L7" s="158" t="str">
        <f>IFERROR(VLOOKUP(D7,DB!A:I,9,0),"")</f>
        <v/>
      </c>
    </row>
    <row r="8" spans="1:13">
      <c r="A8" s="124"/>
      <c r="B8" s="124" t="str">
        <f>IFERROR(VLOOKUP(D8,DB!A:K,11,0),"")</f>
        <v/>
      </c>
      <c r="C8" s="124"/>
      <c r="D8" s="124"/>
      <c r="E8" s="124"/>
      <c r="F8" s="124"/>
      <c r="G8" s="126">
        <f t="shared" ca="1" si="2"/>
        <v>45975.666274537034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45975.666274537034</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45975.666274537034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45975.666274537034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45975.666274537034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45975.666274537034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45975.666274537034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45975.666274537034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45975.666274537034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45975.666274537034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45975.666274537034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45975.666274537034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45975.666274537034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45975.666274537034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45975.666274537034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45975.666274537034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45975.666274537034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45975.666274537034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45975.666274537034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45975.666274537034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45975.666274537034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45975.666274537034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45975.666274537034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45975.666274537034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45975.666274537034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45975.666274537034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45975.666274537034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45975.666274537034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45975.666274537034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45975.666274537034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45975.666274537034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45975.666274537034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45975.666274537034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45975.666274537034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45975.666274537034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45975.666274537034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45975.666274537034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45975.666274537034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45975.666274537034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45975.666274537034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45975.666274537034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45975.666274537034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45975.666274537034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45975.666274537034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45975.666274537034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45975.666274537034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45975.666274537034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45975.666274537034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45975.666274537034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45975.666274537034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45975.666274537034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45975.666274537034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45975.666274537034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45975.666274537034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45975.666274537034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45975.666274537034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ref="G64:G127" ca="1" si="3">IFERROR(NOW()-F64,"")</f>
        <v>45975.666274537034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45975.666274537034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45975.666274537034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45975.666274537034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45975.666274537034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45975.666274537034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45975.666274537034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45975.666274537034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45975.666274537034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45975.666274537034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45975.666274537034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45975.666274537034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45975.666274537034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45975.666274537034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45975.666274537034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45975.666274537034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45975.666274537034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45975.666274537034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45975.666274537034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45975.666274537034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45975.666274537034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45975.666274537034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45975.666274537034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45975.666274537034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45975.666274537034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45975.666274537034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45975.666274537034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45975.666274537034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45975.666274537034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45975.666274537034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45975.666274537034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45975.666274537034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45975.666274537034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45975.666274537034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45975.666274537034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45975.666274537034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45975.666274537034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45975.666274537034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45975.666274537034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45975.666274537034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45975.666274537034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45975.666274537034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45975.666274537034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45975.666274537034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45975.666274537034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45975.666274537034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45975.666274537034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45975.666274537034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45975.666274537034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45975.666274537034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45975.666274537034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45975.666274537034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45975.666274537034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45975.666274537034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45975.666274537034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45975.666274537034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45975.666274537034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45975.666274537034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45975.666274537034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45975.666274537034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45975.666274537034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45975.666274537034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45975.666274537034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45975.666274537034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ref="G128:G191" ca="1" si="4">IFERROR(NOW()-F128,"")</f>
        <v>45975.666274537034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45975.666274537034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45975.666274537034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45975.666274537034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45975.666274537034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45975.666274537034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45975.666274537034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45975.666274537034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45975.666274537034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45975.666274537034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45975.666274537034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45975.666274537034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45975.666274537034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45975.666274537034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45975.666274537034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45975.666274537034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45975.666274537034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45975.666274537034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45975.666274537034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45975.666274537034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45975.666274537034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45975.666274537034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45975.666274537034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45975.666274537034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45975.666274537034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45975.666274537034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45975.666274537034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45975.666274537034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45975.666274537034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45975.666274537034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45975.666274537034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45975.666274537034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45975.666274537034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45975.666274537034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45975.666274537034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45975.666274537034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45975.666274537034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45975.666274537034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45975.666274537034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45975.666274537034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45975.666274537034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45975.666274537034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45975.666274537034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45975.666274537034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45975.666274537034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45975.666274537034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45975.666274537034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45975.666274537034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45975.666274537034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45975.666274537034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45975.666274537034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45975.666274537034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45975.666274537034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45975.666274537034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45975.666274537034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45975.666274537034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45975.666274537034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45975.666274537034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45975.666274537034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45975.666274537034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45975.666274537034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45975.666274537034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45975.666274537034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45975.666274537034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ref="G192:G255" ca="1" si="5">IFERROR(NOW()-F192,"")</f>
        <v>45975.666274537034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45975.666274537034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45975.666274537034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45975.666274537034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45975.666274537034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45975.666274537034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45975.666274537034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45975.666274537034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45975.666274537034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45975.666274537034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45975.666274537034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45975.666274537034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45975.666274537034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45975.666274537034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45975.666274537034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45975.666274537034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45975.666274537034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45975.666274537034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45975.666274537034</v>
      </c>
      <c r="H210" s="124"/>
      <c r="I210" s="124" t="str">
        <f>IFERROR(VLOOKUP(D210,DB!A:F,6,0),"")</f>
        <v/>
      </c>
      <c r="J210" s="124" t="str">
        <f>IFERROR(VLOOKUP(D210,DB!A:G,7,0),"")</f>
        <v/>
      </c>
      <c r="K210" s="124"/>
      <c r="L210" s="124" t="str">
        <f>IFERROR(VLOOKUP(D210,DB!A:I,9,0),"")</f>
        <v/>
      </c>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7">
        <v>45975.140439814815</v>
      </c>
      <c r="G2" s="75">
        <f ca="1">IFERROR(NOW()-F2,"-")</f>
        <v>0.52583472221886041</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38968</v>
      </c>
      <c r="E3" s="124" t="s">
        <v>39021</v>
      </c>
      <c r="F3" s="143">
        <v>45975.595775462964</v>
      </c>
      <c r="G3" s="105">
        <f t="shared" ref="G3:G31" ca="1" si="0">IFERROR(NOW()-F3,"-")</f>
        <v>7.0499074070539791E-2</v>
      </c>
      <c r="H3" s="143">
        <v>45975.406701388885</v>
      </c>
      <c r="I3" s="141" t="str">
        <f>IFERROR(VLOOKUP(D3,DB!A:F,6,0),"")</f>
        <v>Generator-SG</v>
      </c>
      <c r="J3" s="141" t="str">
        <f>IFERROR(VLOOKUP(D3,DB!A:G,7,0),"")</f>
        <v>Vandalized</v>
      </c>
      <c r="K3" s="144" t="s">
        <v>39125</v>
      </c>
      <c r="L3" s="145" t="str">
        <f>IFERROR(VLOOKUP(D3,DB!A:I,9,0),"")</f>
        <v>Latis</v>
      </c>
    </row>
    <row r="4" spans="1:16382" ht="31.5" customHeight="1">
      <c r="A4" s="140" t="s">
        <v>39126</v>
      </c>
      <c r="B4" s="141" t="str">
        <f>IFERROR(VLOOKUP(D4,DB!A:K,11,0),"")</f>
        <v>R6</v>
      </c>
      <c r="C4" s="142">
        <v>3</v>
      </c>
      <c r="D4" s="141" t="s">
        <v>34828</v>
      </c>
      <c r="E4" s="124" t="s">
        <v>39021</v>
      </c>
      <c r="F4" s="143">
        <v>45975.624467592592</v>
      </c>
      <c r="G4" s="105">
        <f t="shared" ca="1" si="0"/>
        <v>4.1806944442214444E-2</v>
      </c>
      <c r="H4" s="143">
        <v>45975.614120370374</v>
      </c>
      <c r="I4" s="141" t="str">
        <f>IFERROR(VLOOKUP(D4,DB!A:F,6,0),"")</f>
        <v>Generator-SG</v>
      </c>
      <c r="J4" s="141" t="str">
        <f>IFERROR(VLOOKUP(D4,DB!A:G,7,0),"")</f>
        <v>Vandalized</v>
      </c>
      <c r="K4" s="144" t="s">
        <v>39127</v>
      </c>
      <c r="L4" s="145" t="str">
        <f>IFERROR(VLOOKUP(D4,DB!A:I,9,0),"")</f>
        <v>Latis</v>
      </c>
    </row>
    <row r="5" spans="1:16382" ht="31.5" customHeight="1">
      <c r="A5" s="140"/>
      <c r="B5" s="141" t="str">
        <f>IFERROR(VLOOKUP(D5,DB!A:K,11,0),"")</f>
        <v/>
      </c>
      <c r="C5" s="142"/>
      <c r="D5" s="141"/>
      <c r="E5" s="124"/>
      <c r="F5" s="143"/>
      <c r="G5" s="105">
        <f t="shared" ca="1" si="0"/>
        <v>45975.666274537034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45975.666274537034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45975.666274537034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45975.666274537034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45975.666274537034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45975.666274537034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45975.666274537034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45975.666274537034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45975.666274537034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45975.666274537034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45975.666274537034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45975.666274537034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45975.666274537034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45975.666274537034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45975.666274537034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45975.666274537034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45975.666274537034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45975.666274537034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45975.666274537034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45975.666274537034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45975.666274537034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45975.666274537034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45975.666274537034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45975.666274537034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45975.666274537034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45975.666274537034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45975.666274537034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45975.666274537034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45975.666274537034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45975.666274537034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45975.666274537034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45975.666274537034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45975.666274537034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45975.666274537034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45975.666274537034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45975.666274537034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45975.666274537034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45975.666274537034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45975.666274537034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45975.666274537034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45975.666274537034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45975.666274537034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45975.666274537034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45975.666274537034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45975.666274537034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45975.666274537034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45975.666274537034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45975.666274537034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45975.666274537034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45975.666274537034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45975.666274537034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45975.666274537034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45975.666274537034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45975.666274537034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45975.666274537034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45975.666274537034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45975.666274537034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45975.666274537034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45975.666274537034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45975.666274537034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45975.666274537034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45975.666274537034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45975.666274537034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45975.666274537034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45975.666274537034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45975.666274537034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45975.666274537034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45975.666274537034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45975.666274537034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45975.666274537034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45975.666274537034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45975.666274537034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45975.666274537034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45975.666274537034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45975.666274537034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45975.666274537034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45975.666274537034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45975.666274537034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45975.666274537034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45975.666274537034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45975.666274537034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45975.666274537034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45975.666274537034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45975.666274537034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45975.666274537034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45975.666274537034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45975.666274537034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45975.666274537034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45975.666274537034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45975.666274537034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45975.666274537034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45975.666274537034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45975.666274537034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45975.666274537034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45975.666274537034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45975.666274537034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45975.666274537034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45975.666274537034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45975.666274537034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45975.666274537034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45975.666274537034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45975.666274537034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45975.666274537034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45975.666274537034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45975.666274537034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45975.666274537034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45975.666274537034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45975.666274537034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45975.666274537034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45975.666274537034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45975.666274537034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45975.666274537034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45975.666274537034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45975.666274537034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45975.666274537034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45975.666274537034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45975.666274537034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45975.666274537034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45975.666274537034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45975.666274537034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45975.666274537034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45975.666274537034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45975.666274537034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45975.666274537034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45975.666274537034</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2025-11-14T13:00:29Z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