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82" documentId="120_S{2AC9BD13-BADA-5192-A53E-5A8FF88502F6}" xr6:coauthVersionLast="47" xr6:coauthVersionMax="47" xr10:uidLastSave="{8EBA1969-86F4-4895-ABC5-8F02F23ED2A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<sst xmlns="http://schemas.openxmlformats.org/spreadsheetml/2006/main" count="180293" uniqueCount="39129">
  <si>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</si>
  <si>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</si>
  <si>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</si>
  <si>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</si>
  <si>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</si>
  <si>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</si>
  <si>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</si>
  <si>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</si>
  <si>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</si>
  <si>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</si>
  <si>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</si>
  <si>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</si>
  <si>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</si>
  <si>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</si>
  <si>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</si>
  <si>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</si>
  <si>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</si>
  <si>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</si>
  <si>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</si>
  <si>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</si>
  <si>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</si>
  <si>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</si>
  <si>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</si>
  <si>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</si>
  <si>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</si>
  <si>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</si>
  <si>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</si>
  <si>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</si>
  <si>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</si>
  <si>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</si>
  <si>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</si>
  <si>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</si>
  <si>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</si>
  <si>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</si>
  <si>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</si>
  <si>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</si>
  <si>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</si>
  <si>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</si>
  <si>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</si>
  <si>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</si>
  <si>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</si>
  <si>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</si>
  <si>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</si>
  <si>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</si>
  <si>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</si>
  <si>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</si>
  <si>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</si>
  <si>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</si>
  <si>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</si>
  <si>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</si>
  <si>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</si>
  <si>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</si>
  <si>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</si>
  <si>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</si>
  <si>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</si>
  <si>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</si>
  <si>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</si>
  <si>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</si>
  <si>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</si>
  <si>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</si>
  <si>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</si>
  <si>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</si>
  <si>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</si>
  <si>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</si>
  <si>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</si>
  <si>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</si>
  <si>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</si>
  <si>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</si>
  <si>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</si>
  <si>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</si>
  <si>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</si>
  <si>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</si>
  <si>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</si>
  <si>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</si>
  <si>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</si>
  <si>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</si>
  <si>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</si>
  <si>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</si>
  <si>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</si>
  <si>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</si>
  <si>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</si>
  <si>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</si>
  <si>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</si>
  <si>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</si>
  <si>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</si>
  <si>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</si>
  <si>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</si>
  <si>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</si>
  <si>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</si>
  <si>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</si>
  <si>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</si>
  <si>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</si>
  <si>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</si>
  <si>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</si>
  <si>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</si>
  <si>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</si>
  <si>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</si>
  <si>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</si>
  <si>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</si>
  <si>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</si>
  <si>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</si>
  <si>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</si>
  <si>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</si>
  <si>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</si>
  <si>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</si>
  <si>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</si>
  <si>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</si>
  <si>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</si>
  <si>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</si>
  <si>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</si>
  <si>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</si>
  <si>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</si>
  <si>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</si>
  <si>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</si>
  <si>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</si>
  <si>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</si>
  <si>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</si>
  <si>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</si>
  <si>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</si>
  <si>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</si>
  <si>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</si>
  <si>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</si>
  <si>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</si>
  <si>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</si>
  <si>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</si>
  <si>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</si>
  <si>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</si>
  <si>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</si>
  <si>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</si>
  <si>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</si>
  <si>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</si>
  <si>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</si>
  <si>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</si>
  <si>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</si>
  <si>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</si>
  <si>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</si>
  <si>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</si>
  <si>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</si>
  <si>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</si>
  <si>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</si>
  <si>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</si>
  <si>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</si>
  <si>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</si>
  <si>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</si>
  <si>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</si>
  <si>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</si>
  <si>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</si>
  <si>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</si>
  <si>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</si>
  <si>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</si>
  <si>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</si>
  <si>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</si>
  <si>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</si>
  <si>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</si>
  <si>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</si>
  <si>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</si>
  <si>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</si>
  <si>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</si>
  <si>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</si>
  <si>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</si>
  <si>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</si>
  <si>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</si>
  <si>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</si>
  <si>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</si>
  <si>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</si>
  <si>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</si>
  <si>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</si>
  <si>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</si>
  <si>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</si>
  <si>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</si>
  <si>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</si>
  <si>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</si>
  <si>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</si>
  <si>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</si>
  <si>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</si>
  <si>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</si>
  <si>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</si>
  <si>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</si>
  <si>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</si>
  <si>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</si>
  <si>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</si>
  <si>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</si>
  <si>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</si>
  <si>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</si>
  <si>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</si>
  <si>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</si>
  <si>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</si>
  <si>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</si>
  <si>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</si>
  <si>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</si>
  <si>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</si>
  <si>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</si>
  <si>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</si>
  <si>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</si>
  <si>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</si>
  <si>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</si>
  <si>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</si>
  <si>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</si>
  <si>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</si>
  <si>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</si>
  <si>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</si>
  <si>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</si>
  <si>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</si>
  <si>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</si>
  <si>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</si>
  <si>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</si>
  <si>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</si>
  <si>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</si>
  <si>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</si>
  <si>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</si>
  <si>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</si>
  <si>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</si>
  <si>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</si>
  <si>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</si>
  <si>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</si>
  <si>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</si>
  <si>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</si>
  <si>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</si>
  <si>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</si>
  <si>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</si>
  <si>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</si>
  <si>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</si>
  <si>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</si>
  <si>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</si>
  <si>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</si>
  <si>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</si>
  <si>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</si>
  <si>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</si>
  <si>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</si>
  <si>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</si>
  <si>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</si>
  <si>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</si>
  <si>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</si>
  <si>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</si>
  <si>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</si>
  <si>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</si>
  <si>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</si>
  <si>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</si>
  <si>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</si>
  <si>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</si>
  <si>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</si>
  <si>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</si>
  <si>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</si>
  <si>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</si>
  <si>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</si>
  <si>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</si>
  <si>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</si>
  <si>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</si>
  <si>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</si>
  <si>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</si>
  <si>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</si>
  <si>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</si>
  <si>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</si>
  <si>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</si>
  <si>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</si>
  <si>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</si>
  <si>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</si>
  <si>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</si>
  <si>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</si>
  <si>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</si>
  <si>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</si>
  <si>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</si>
  <si>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</si>
  <si>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</si>
  <si>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</si>
  <si>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</si>
  <si>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</si>
  <si>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</si>
  <si>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</si>
  <si>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</si>
  <si>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</si>
  <si>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</si>
  <si>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</si>
  <si>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</si>
  <si>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</si>
  <si>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</si>
  <si>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</si>
  <si>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</si>
  <si>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</si>
  <si>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</si>
  <si>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</si>
  <si>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</si>
  <si>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</si>
  <si>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</si>
  <si>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</si>
  <si>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</si>
  <si>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</si>
  <si>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</si>
  <si>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</si>
  <si>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</si>
  <si>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</si>
  <si>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</si>
  <si>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</si>
  <si>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</si>
  <si>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</si>
  <si>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</si>
  <si>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</si>
  <si>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</si>
  <si>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</si>
  <si>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</si>
  <si>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</si>
  <si>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</si>
  <si>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</si>
  <si>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</si>
  <si>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</si>
  <si>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</si>
  <si>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</si>
  <si>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</si>
  <si>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</si>
  <si>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</si>
  <si>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</si>
  <si>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</si>
  <si>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</si>
  <si>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</si>
  <si>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</si>
  <si>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</si>
  <si>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</si>
  <si>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</si>
  <si>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</si>
  <si>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</si>
  <si>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</si>
  <si>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</si>
  <si>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</si>
  <si>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</si>
  <si>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</si>
  <si>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</si>
  <si>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</si>
  <si>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</si>
  <si>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</si>
  <si>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</si>
  <si>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</si>
  <si>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</si>
  <si>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</si>
  <si>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</si>
  <si>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</si>
  <si>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</si>
  <si>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</si>
  <si>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</si>
  <si>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</si>
  <si>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</si>
  <si>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</si>
  <si>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</si>
  <si>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</si>
  <si>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</si>
  <si>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</si>
  <si>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</si>
  <si>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</si>
  <si>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</si>
  <si>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</si>
  <si>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</si>
  <si>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</si>
  <si>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</si>
  <si>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</si>
  <si>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</si>
  <si>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</si>
  <si>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</si>
  <si>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</si>
  <si>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</si>
  <si>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</si>
  <si>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</si>
  <si>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</si>
  <si>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</si>
  <si>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</si>
  <si>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</si>
  <si>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</si>
  <si>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</si>
  <si>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</si>
  <si>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</si>
  <si>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</si>
  <si>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</si>
  <si>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</si>
  <si>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</si>
  <si>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</si>
  <si>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</si>
  <si>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</si>
  <si>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</si>
  <si>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</si>
  <si>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</si>
  <si>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</si>
  <si>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</si>
  <si>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</si>
  <si>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</si>
  <si>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</si>
  <si>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</si>
  <si>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</si>
  <si>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</si>
  <si>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</si>
  <si>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</si>
  <si>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</si>
  <si>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</si>
  <si>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</si>
  <si>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</si>
  <si>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</si>
  <si>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</si>
  <si>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</si>
  <si>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</si>
  <si>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</si>
  <si>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</si>
  <si>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</si>
  <si>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</si>
  <si>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</si>
  <si>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</si>
  <si>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</si>
  <si>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</si>
  <si>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</si>
  <si>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</si>
  <si>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</si>
  <si>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</si>
  <si>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</si>
  <si>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</si>
  <si>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</si>
  <si>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</si>
  <si>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</si>
  <si>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</si>
  <si>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</si>
  <si>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</si>
  <si>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</si>
  <si>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</si>
  <si>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</si>
  <si>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</si>
  <si>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</si>
  <si>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</si>
  <si>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</si>
  <si>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</si>
  <si>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</si>
  <si>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</si>
  <si>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</si>
  <si>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</si>
  <si>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</si>
  <si>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</si>
  <si>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</si>
  <si>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</si>
  <si>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</si>
  <si>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</si>
  <si>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</si>
  <si>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</si>
  <si>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</si>
  <si>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</si>
  <si>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</si>
  <si>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</si>
  <si>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</si>
  <si>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</si>
  <si>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</si>
  <si>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</si>
  <si>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</si>
  <si>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</si>
  <si>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</si>
  <si>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</si>
  <si>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</si>
  <si>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</si>
  <si>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</si>
  <si>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</si>
  <si>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</si>
  <si>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</si>
  <si>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</si>
  <si>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</si>
  <si>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</si>
  <si>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</si>
  <si>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</si>
  <si>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</si>
  <si>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</si>
  <si>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</si>
  <si>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</si>
  <si>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</si>
  <si>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</si>
  <si>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</si>
  <si>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</si>
  <si>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</si>
  <si>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</si>
  <si>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</si>
  <si>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</si>
  <si>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</si>
  <si>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</si>
  <si>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</si>
  <si>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</si>
  <si>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</si>
  <si>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</si>
  <si>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</si>
  <si>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</si>
  <si>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</si>
  <si>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</si>
  <si>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</si>
  <si>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</si>
  <si>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</si>
  <si>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</si>
  <si>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</si>
  <si>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</si>
  <si>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</si>
  <si>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</si>
  <si>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</si>
  <si>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</si>
  <si>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</si>
  <si>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</si>
  <si>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</si>
  <si>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</si>
  <si>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</si>
  <si>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</si>
  <si>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</si>
  <si>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</si>
  <si>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</si>
  <si>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</si>
  <si>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</si>
  <si>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</si>
  <si>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</si>
  <si>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</si>
  <si>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</si>
  <si>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</si>
  <si>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</si>
  <si>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</si>
  <si>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</si>
  <si>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</si>
  <si>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</si>
  <si>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</si>
  <si>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</si>
  <si>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</si>
  <si>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</si>
  <si>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</si>
  <si>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</si>
  <si>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</si>
  <si>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</si>
  <si>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</si>
  <si>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</si>
  <si>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</si>
  <si>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</si>
  <si>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</si>
  <si>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</si>
  <si>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</si>
  <si>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</si>
  <si>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</si>
  <si>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</si>
  <si>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</si>
  <si>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</si>
  <si>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</si>
  <si>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</si>
  <si>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</si>
  <si>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</si>
  <si>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</si>
  <si>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</si>
  <si>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</si>
  <si>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</si>
  <si>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</si>
  <si>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</si>
  <si>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</si>
  <si>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</si>
  <si>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</si>
  <si>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</si>
  <si>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</si>
  <si>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</si>
  <si>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</si>
  <si>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</si>
  <si>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</si>
  <si>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</si>
  <si>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</si>
  <si>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</si>
  <si>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</si>
  <si>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</si>
  <si>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</si>
  <si>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</si>
  <si>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</si>
  <si>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</si>
  <si>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</si>
  <si>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</si>
  <si>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</si>
  <si>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</si>
  <si>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</si>
  <si>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</si>
  <si>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</si>
  <si>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</si>
  <si>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</si>
  <si>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</si>
  <si>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</si>
  <si>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</si>
  <si>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</si>
  <si>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</si>
  <si>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</si>
  <si>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</si>
  <si>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</si>
  <si>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</si>
  <si>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</si>
  <si>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</si>
  <si>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</si>
  <si>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</si>
  <si>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</si>
  <si>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</si>
  <si>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</si>
  <si>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</si>
  <si>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</si>
  <si>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</si>
  <si>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</si>
  <si>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</si>
  <si>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</si>
  <si>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</si>
  <si>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</si>
  <si>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</si>
  <si>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</si>
  <si>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</si>
  <si>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</si>
  <si>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</si>
  <si>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</si>
  <si>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</si>
  <si>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</si>
  <si>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</si>
  <si>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</si>
  <si>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</si>
  <si>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</si>
  <si>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</si>
  <si>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</si>
  <si>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</si>
  <si>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</si>
  <si>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</si>
  <si>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</si>
  <si>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</si>
  <si>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</si>
  <si>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</si>
  <si>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</si>
  <si>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</si>
  <si>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</si>
  <si>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</si>
  <si>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</si>
  <si>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</si>
  <si>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</si>
  <si>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</si>
  <si>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</si>
  <si>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</si>
  <si>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</si>
  <si>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</si>
  <si>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</si>
  <si>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</si>
  <si>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</si>
  <si>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</si>
  <si>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</si>
  <si>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</si>
  <si>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</si>
  <si>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</si>
  <si>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</si>
  <si>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</si>
  <si>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</si>
  <si>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</si>
  <si>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</si>
  <si>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</si>
  <si>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</si>
  <si>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</si>
  <si>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</si>
  <si>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</si>
  <si>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</si>
  <si>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</si>
  <si>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</si>
  <si>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</si>
  <si>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</si>
  <si>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</si>
  <si>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</si>
  <si>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</si>
  <si>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</si>
  <si>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</si>
  <si>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</si>
  <si>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</si>
  <si>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</si>
  <si>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</si>
  <si>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</si>
  <si>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</si>
  <si>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</si>
  <si>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</si>
  <si>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</si>
  <si>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</si>
  <si>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</si>
  <si>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</si>
  <si>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</si>
  <si>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</si>
  <si>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</si>
  <si>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</si>
  <si>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</si>
  <si>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</si>
  <si>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</si>
  <si>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</si>
  <si>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</si>
  <si>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</si>
  <si>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</si>
  <si>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</si>
  <si>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</si>
  <si>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</si>
  <si>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</si>
  <si>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</si>
  <si>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</si>
  <si>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</si>
  <si>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</si>
  <si>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</si>
  <si>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</si>
  <si>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</si>
  <si>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</si>
  <si>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</si>
  <si>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</si>
  <si>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</si>
  <si>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</si>
  <si>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</si>
  <si>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</si>
  <si>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</si>
  <si>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</si>
  <si>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</si>
  <si>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</si>
  <si>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</si>
  <si>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</si>
  <si>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</si>
  <si>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</si>
  <si>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</si>
  <si>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</si>
  <si>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</si>
  <si>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</si>
  <si>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</si>
  <si>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</si>
  <si>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</si>
  <si>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</si>
  <si>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</si>
  <si>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</si>
  <si>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</si>
  <si>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</si>
  <si>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</si>
  <si>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</si>
  <si>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</si>
  <si>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</si>
  <si>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</si>
  <si>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</si>
  <si>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</si>
  <si>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</si>
  <si>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</si>
  <si>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</si>
  <si>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</si>
  <si>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</si>
  <si>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</si>
  <si>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</si>
  <si>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</si>
  <si>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</si>
  <si>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</si>
  <si>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</si>
  <si>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</si>
  <si>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</si>
  <si>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</si>
  <si>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</si>
  <si>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</si>
  <si>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</si>
  <si>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</si>
  <si>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</si>
  <si>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</si>
  <si>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</si>
  <si>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</si>
  <si>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</si>
  <si>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</si>
  <si>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</si>
  <si>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</si>
  <si>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</si>
  <si>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</si>
  <si>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</si>
  <si>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</si>
  <si>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</si>
  <si>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</si>
  <si>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</si>
  <si>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</si>
  <si>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</si>
  <si>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</si>
  <si>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</si>
  <si>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</si>
  <si>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</si>
  <si>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</si>
  <si>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</si>
  <si>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</si>
  <si>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</si>
  <si>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</si>
  <si>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</si>
  <si>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</si>
  <si>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</si>
  <si>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</si>
  <si>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</si>
  <si>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</si>
  <si>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</si>
  <si>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</si>
  <si>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</si>
  <si>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</si>
  <si>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</si>
  <si>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</si>
  <si>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</si>
  <si>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</si>
  <si>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</si>
  <si>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</si>
  <si>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</si>
  <si>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</si>
  <si>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</si>
  <si>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</si>
  <si>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</si>
  <si>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</si>
  <si>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</si>
  <si>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</si>
  <si>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</si>
  <si>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</si>
  <si>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</si>
  <si>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</si>
  <si>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</si>
  <si>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</si>
  <si>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</si>
  <si>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</si>
  <si>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</si>
  <si>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</si>
  <si>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</si>
  <si>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</si>
  <si>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</si>
  <si>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</si>
  <si>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</si>
  <si>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</si>
  <si>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</si>
  <si>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</si>
  <si>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</si>
  <si>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</si>
  <si>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</si>
  <si>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</si>
  <si>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</si>
  <si>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</si>
  <si>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</si>
  <si>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</si>
  <si>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</si>
  <si>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</si>
  <si>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</si>
  <si>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</si>
  <si>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</si>
  <si>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</si>
  <si>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</si>
  <si>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</si>
  <si>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</si>
  <si>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</si>
  <si>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</si>
  <si>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</si>
  <si>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</si>
  <si>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</si>
  <si>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</si>
  <si>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</si>
  <si>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</si>
  <si>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</si>
  <si>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</si>
  <si>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</si>
  <si>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</si>
  <si>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</si>
  <si>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</si>
  <si>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</si>
  <si>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</si>
  <si>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</si>
  <si>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</si>
  <si>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</si>
  <si>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</si>
  <si>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</si>
  <si>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</si>
  <si>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</si>
  <si>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</si>
  <si>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</si>
  <si>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</si>
  <si>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</si>
  <si>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</si>
  <si>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</si>
  <si>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</si>
  <si>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</si>
  <si>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</si>
  <si>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</si>
  <si>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</si>
  <si>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</si>
  <si>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</si>
  <si>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</si>
  <si>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</si>
  <si>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</si>
  <si>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</si>
  <si>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</si>
  <si>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</si>
  <si>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</si>
  <si>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</si>
  <si>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</si>
  <si>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</si>
  <si>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</si>
  <si>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</si>
  <si>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</si>
  <si>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</si>
  <si>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</si>
  <si>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</si>
  <si>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</si>
  <si>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</si>
  <si>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</si>
  <si>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</si>
  <si>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</si>
  <si>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</si>
  <si>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</si>
  <si>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</si>
  <si>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</si>
  <si>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</si>
  <si>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</si>
  <si>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</si>
  <si>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</si>
  <si>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</si>
  <si>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</si>
  <si>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</si>
  <si>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</si>
  <si>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</si>
  <si>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</si>
  <si>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</si>
  <si>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</si>
  <si>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</si>
  <si>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</si>
  <si>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</si>
  <si>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</si>
  <si>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</si>
  <si>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</si>
  <si>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</si>
  <si>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</si>
  <si>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</si>
  <si>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</si>
  <si>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</si>
  <si>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</si>
  <si>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</si>
  <si>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</si>
  <si>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</si>
  <si>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</si>
  <si>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</si>
  <si>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</si>
  <si>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</si>
  <si>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</si>
  <si>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</si>
  <si>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</si>
  <si>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</si>
  <si>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</si>
  <si>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</si>
  <si>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</si>
  <si>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</si>
  <si>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</si>
  <si>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</si>
  <si>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</si>
  <si>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</si>
  <si>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</si>
  <si>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</si>
  <si>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</si>
  <si>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</si>
  <si>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</si>
  <si>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</si>
  <si>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</si>
  <si>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</si>
  <si>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</si>
  <si>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</si>
  <si>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</si>
  <si>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</si>
  <si>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</si>
  <si>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</si>
  <si>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</si>
  <si>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</si>
  <si>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</si>
  <si>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</si>
  <si>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</si>
  <si>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</si>
  <si>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</si>
  <si>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</si>
  <si>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</si>
  <si>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</si>
  <si>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</si>
  <si>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</si>
  <si>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</si>
  <si>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</si>
  <si>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</si>
  <si>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</si>
  <si>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</si>
  <si>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</si>
  <si>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</si>
  <si>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</si>
  <si>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</si>
  <si>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</si>
  <si>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</si>
  <si>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</si>
  <si>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</si>
  <si>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</si>
  <si>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</si>
  <si>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</si>
  <si>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</si>
  <si>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</si>
  <si>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</si>
  <si>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</si>
  <si>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</si>
  <si>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</si>
  <si>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</si>
  <si>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</si>
  <si>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</si>
  <si>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</si>
  <si>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</si>
  <si>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</si>
  <si>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</si>
  <si>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</si>
  <si>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</si>
  <si>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</si>
  <si>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</si>
  <si>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</si>
  <si>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</si>
  <si>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</si>
  <si>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</si>
  <si>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</si>
  <si>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</si>
  <si>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</si>
  <si>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</si>
  <si>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</si>
  <si>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</si>
  <si>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</si>
  <si>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</si>
  <si>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</si>
  <si>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</si>
  <si>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</si>
  <si>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</si>
  <si>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</si>
  <si>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</si>
  <si>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</si>
  <si>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</si>
  <si>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</si>
  <si>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</si>
  <si>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</si>
  <si>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</si>
  <si>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</si>
  <si>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</si>
  <si>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</si>
  <si>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</si>
  <si>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</si>
  <si>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</si>
  <si>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</si>
  <si>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</si>
  <si>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</si>
  <si>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</si>
  <si>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</si>
  <si>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</si>
  <si>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</si>
  <si>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</si>
  <si>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</si>
  <si>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</si>
  <si>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</si>
  <si>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</si>
  <si>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</si>
  <si>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</si>
  <si>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</si>
  <si>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</si>
  <si>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</si>
  <si>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</si>
  <si>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</si>
  <si>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</si>
  <si>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</si>
  <si>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</si>
  <si>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</si>
  <si>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</si>
  <si>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</si>
  <si>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</si>
  <si>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</si>
  <si>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</si>
  <si>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</si>
  <si>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</si>
  <si>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</si>
  <si>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</si>
  <si>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</si>
  <si>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</si>
  <si>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</si>
  <si>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</si>
  <si>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</si>
  <si>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</si>
  <si>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</si>
  <si>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</si>
  <si>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</si>
  <si>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</si>
  <si>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</si>
  <si>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</si>
  <si>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</si>
  <si>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</si>
  <si>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</si>
  <si>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</si>
  <si>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</si>
  <si>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</si>
  <si>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</si>
  <si>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</si>
  <si>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</si>
  <si>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</si>
  <si>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</si>
  <si>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</si>
  <si>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</si>
  <si>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</si>
  <si>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</si>
  <si>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</si>
  <si>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</si>
  <si>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</si>
  <si>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</si>
  <si>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</si>
  <si>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</si>
  <si>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</si>
  <si>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</si>
  <si>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</si>
  <si>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</si>
  <si>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</si>
  <si>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</si>
  <si>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</si>
  <si>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</si>
  <si>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</si>
  <si>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</si>
  <si>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</si>
  <si>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</si>
  <si>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</si>
  <si>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</si>
  <si>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</si>
  <si>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</si>
  <si>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</si>
  <si>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</si>
  <si>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</si>
  <si>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</si>
  <si>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</si>
  <si>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</si>
  <si>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</si>
  <si>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</si>
  <si>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</si>
  <si>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</si>
  <si>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</si>
  <si>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</si>
  <si>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</si>
  <si>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</si>
  <si>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</si>
  <si>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</si>
  <si>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</si>
  <si>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</si>
  <si>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</si>
  <si>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</si>
  <si>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</si>
  <si>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</si>
  <si>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</si>
  <si>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</si>
  <si>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</si>
  <si>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</si>
  <si>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</si>
  <si>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</si>
  <si>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</si>
  <si>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</si>
  <si>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</si>
  <si>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</si>
  <si>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</si>
  <si>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</si>
  <si>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</si>
  <si>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</si>
  <si>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</si>
  <si>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</si>
  <si>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</si>
  <si>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</si>
  <si>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</si>
  <si>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</si>
  <si>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</si>
  <si>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</si>
  <si>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</si>
  <si>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</si>
  <si>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</si>
  <si>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</si>
  <si>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</si>
  <si>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</si>
  <si>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</si>
  <si>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</si>
  <si>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</si>
  <si>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</si>
  <si>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</si>
  <si>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</si>
  <si>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</si>
  <si>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</si>
  <si>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</si>
  <si>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</si>
  <si>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</si>
  <si>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</si>
  <si>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</si>
  <si>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</si>
  <si>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</si>
  <si>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</si>
  <si>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</si>
  <si>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</si>
  <si>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</si>
  <si>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</si>
  <si>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</si>
  <si>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</si>
  <si>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</si>
  <si>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</si>
  <si>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</si>
  <si>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</si>
  <si>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</si>
  <si>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</si>
  <si>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</si>
  <si>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</si>
  <si>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</si>
  <si>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</si>
  <si>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</si>
  <si>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</si>
  <si>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</si>
  <si>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</si>
  <si>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</si>
  <si>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</si>
  <si>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</si>
  <si>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</si>
  <si>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</si>
  <si>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</si>
  <si>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</si>
  <si>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</si>
  <si>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</si>
  <si>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</si>
  <si>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</si>
  <si>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</si>
  <si>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</si>
  <si>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</si>
  <si>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</si>
  <si>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</si>
  <si>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</si>
  <si>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</si>
  <si>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</si>
  <si>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</si>
  <si>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</si>
  <si>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</si>
  <si>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</si>
  <si>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</si>
  <si>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</si>
  <si>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</si>
  <si>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</si>
  <si>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</si>
  <si>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</si>
  <si>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</si>
  <si>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</si>
  <si>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</si>
  <si>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</si>
  <si>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</si>
  <si>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</si>
  <si>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</si>
  <si>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</si>
  <si>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</si>
  <si>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</si>
  <si>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</si>
  <si>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</si>
  <si>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</si>
  <si>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</si>
  <si>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</si>
  <si>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</si>
  <si>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</si>
  <si>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</si>
  <si>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</si>
  <si>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</si>
  <si>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</si>
  <si>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</si>
  <si>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</si>
  <si>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</si>
  <si>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</si>
  <si>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</si>
  <si>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</si>
  <si>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</si>
  <si>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</si>
  <si>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</si>
  <si>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</si>
  <si>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</si>
  <si>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</si>
  <si>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</si>
  <si>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</si>
  <si>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</si>
  <si>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</si>
  <si>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</si>
  <si>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</si>
  <si>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</si>
  <si>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</si>
  <si>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</si>
  <si>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</si>
  <si>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</si>
  <si>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</si>
  <si>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</si>
  <si>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</si>
  <si>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</si>
  <si>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</si>
  <si>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</si>
  <si>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</si>
  <si>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</si>
  <si>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</si>
  <si>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</si>
  <si>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</si>
  <si>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</si>
  <si>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</si>
  <si>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</si>
  <si>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</si>
  <si>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</si>
  <si>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</si>
  <si>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</si>
  <si>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</si>
  <si>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</si>
  <si>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</si>
  <si>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</si>
  <si>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</si>
  <si>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</si>
  <si>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</si>
  <si>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</si>
  <si>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</si>
  <si>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</si>
  <si>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</si>
  <si>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</si>
  <si>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</si>
  <si>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</si>
  <si>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</si>
  <si>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</si>
  <si>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</si>
  <si>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</si>
  <si>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</si>
  <si>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</si>
  <si>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</si>
  <si>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</si>
  <si>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</si>
  <si>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</si>
  <si>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</si>
  <si>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</si>
  <si>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</si>
  <si>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</si>
  <si>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</si>
  <si>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</si>
  <si>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</si>
  <si>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</si>
  <si>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</si>
  <si>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</si>
  <si>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</si>
  <si>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</si>
  <si>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</si>
  <si>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</si>
  <si>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</si>
  <si>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</si>
  <si>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</si>
  <si>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</si>
  <si>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</si>
  <si>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</si>
  <si>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</si>
  <si>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</si>
  <si>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</si>
  <si>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</si>
  <si>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</si>
  <si>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</si>
  <si>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</si>
  <si>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</si>
  <si>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</si>
  <si>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</si>
  <si>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</si>
  <si>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</si>
  <si>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</si>
  <si>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</si>
  <si>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</si>
  <si>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</si>
  <si>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</si>
  <si>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</si>
  <si>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</si>
  <si>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</si>
  <si>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</si>
  <si>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</si>
  <si>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</si>
  <si>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</si>
  <si>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</si>
  <si>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</si>
  <si>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</si>
  <si>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</si>
  <si>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</si>
  <si>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</si>
  <si>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</si>
  <si>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</si>
  <si>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</si>
  <si>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</si>
  <si>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</si>
  <si>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</si>
  <si>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</si>
  <si>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</si>
  <si>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</si>
  <si>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</si>
  <si>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</si>
  <si>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</si>
  <si>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</si>
  <si>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</si>
  <si>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</si>
  <si>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</si>
  <si>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</si>
  <si>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</si>
  <si>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</si>
  <si>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</si>
  <si>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</si>
  <si>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</si>
  <si>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</si>
  <si>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</si>
  <si>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</si>
  <si>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</si>
  <si>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</si>
  <si>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</si>
  <si>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</si>
  <si>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</si>
  <si>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</si>
  <si>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</si>
  <si>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</si>
  <si>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</si>
  <si>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</si>
  <si>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</si>
  <si>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</si>
  <si>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</si>
  <si>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</si>
  <si>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</si>
  <si>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</si>
  <si>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</si>
  <si>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</si>
  <si>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</si>
  <si>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</si>
  <si>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</si>
  <si>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</si>
  <si>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</si>
  <si>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</si>
  <si>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</si>
  <si>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</si>
  <si>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</si>
  <si>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</si>
  <si>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</si>
  <si>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</si>
  <si>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</si>
  <si>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</si>
  <si>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</si>
  <si>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</si>
  <si>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</si>
  <si>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</si>
  <si>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</si>
  <si>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</si>
  <si>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</si>
  <si>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</si>
  <si>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</si>
  <si>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</si>
  <si>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</si>
  <si>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</si>
  <si>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</si>
  <si>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</si>
  <si>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</si>
  <si>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</si>
  <si>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</si>
  <si>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</si>
  <si>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</si>
  <si>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</si>
  <si>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</si>
  <si>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</si>
  <si>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</si>
  <si>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</si>
  <si>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</si>
  <si>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</si>
  <si>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</si>
  <si>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</si>
  <si>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</si>
  <si>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</si>
  <si>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</si>
  <si>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</si>
  <si>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</si>
  <si>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</si>
  <si>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</si>
  <si>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</si>
  <si>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</si>
  <si>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</si>
  <si>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</si>
  <si>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</si>
  <si>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</si>
  <si>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</si>
  <si>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</si>
  <si>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</si>
  <si>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</si>
  <si>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</si>
  <si>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</si>
  <si>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</si>
  <si>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</si>
  <si>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</si>
  <si>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</si>
  <si>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</si>
  <si>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</si>
  <si>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</si>
  <si>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</si>
  <si>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</si>
  <si>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</si>
  <si>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</si>
  <si>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</si>
  <si>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</si>
  <si>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</si>
  <si>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</si>
  <si>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</si>
  <si>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</si>
  <si>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</si>
  <si>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</si>
  <si>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</si>
  <si>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</si>
  <si>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</si>
  <si>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</si>
  <si>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</si>
  <si>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</si>
  <si>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</si>
  <si>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</si>
  <si>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</si>
  <si>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</si>
  <si>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</si>
  <si>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</si>
  <si>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</si>
  <si>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</si>
  <si>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</si>
  <si>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</si>
  <si>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</si>
  <si>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</si>
  <si>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</si>
  <si>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</si>
  <si>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</si>
  <si>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</si>
  <si>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</si>
  <si>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</si>
  <si>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</si>
  <si>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</si>
  <si>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</si>
  <si>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</si>
  <si>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</si>
  <si>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</si>
  <si>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</si>
  <si>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</si>
  <si>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</si>
  <si>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</si>
  <si>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</si>
  <si>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</si>
  <si>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</si>
  <si>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</si>
  <si>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</si>
  <si>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</si>
  <si>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</si>
  <si>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</si>
  <si>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</si>
  <si>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</si>
  <si>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</si>
  <si>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</si>
  <si>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</si>
  <si>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</si>
  <si>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</si>
  <si>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</si>
  <si>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</si>
  <si>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</si>
  <si>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</si>
  <si>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</si>
  <si>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</si>
  <si>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</si>
  <si>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</si>
  <si>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</si>
  <si>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</si>
  <si>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</si>
  <si>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</si>
  <si>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</si>
  <si>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</si>
  <si>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</si>
  <si>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</si>
  <si>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</si>
  <si>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</si>
  <si>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</si>
  <si>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</si>
  <si>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</si>
  <si>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</si>
  <si>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</si>
  <si>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</si>
  <si>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</si>
  <si>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</si>
  <si>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</si>
  <si>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</si>
  <si>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</si>
  <si>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</si>
  <si>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</si>
  <si>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</si>
  <si>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</si>
  <si>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</si>
  <si>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</si>
  <si>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</si>
  <si>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</si>
  <si>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</si>
  <si>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</si>
  <si>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</si>
  <si>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</si>
  <si>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</si>
  <si>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</si>
  <si>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</si>
  <si>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</si>
  <si>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</si>
  <si>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</si>
  <si>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</si>
  <si>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</si>
  <si>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</si>
  <si>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</si>
  <si>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</si>
  <si>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</si>
  <si>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</si>
  <si>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</si>
  <si>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</si>
  <si>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</si>
  <si>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</si>
  <si>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</si>
  <si>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</si>
  <si>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</si>
  <si>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</si>
  <si>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</si>
  <si>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</si>
  <si>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</si>
  <si>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</si>
  <si>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</si>
  <si>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</si>
  <si>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</si>
  <si>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</si>
  <si>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</si>
  <si>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</si>
  <si>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</si>
  <si>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</si>
  <si>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</si>
  <si>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</si>
  <si>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</si>
  <si>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</si>
  <si>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</si>
  <si>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</si>
  <si>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</si>
  <si>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</si>
  <si>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</si>
  <si>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</si>
  <si>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</si>
  <si>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</si>
  <si>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</si>
  <si>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</si>
  <si>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</si>
  <si>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</si>
  <si>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</si>
  <si>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</si>
  <si>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</si>
  <si>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</si>
  <si>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</si>
  <si>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</si>
  <si>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</si>
  <si>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</si>
  <si>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</si>
  <si>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</si>
  <si>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</si>
  <si>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</si>
  <si>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</si>
  <si>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</si>
  <si>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</si>
  <si>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</si>
  <si>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</si>
  <si>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</si>
  <si>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</si>
  <si>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</si>
  <si>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</si>
  <si>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</si>
  <si>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</si>
  <si>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</si>
  <si>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</si>
  <si>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</si>
  <si>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</si>
  <si>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</si>
  <si>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</si>
  <si>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</si>
  <si>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</si>
  <si>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</si>
  <si>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</si>
  <si>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</si>
  <si>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</si>
  <si>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</si>
  <si>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</si>
  <si>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</si>
  <si>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</si>
  <si>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</si>
  <si>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</si>
  <si>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</si>
  <si>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</si>
  <si>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</si>
  <si>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</si>
  <si>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</si>
  <si>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</si>
  <si>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</si>
  <si>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</si>
  <si>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</si>
  <si>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</si>
  <si>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</si>
  <si>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</si>
  <si>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</si>
  <si>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</si>
  <si>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</si>
  <si>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</si>
  <si>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</si>
  <si>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</si>
  <si>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</si>
  <si>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</si>
  <si>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</si>
  <si>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</si>
  <si>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</si>
  <si>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</si>
  <si>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</si>
  <si>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</si>
  <si>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</si>
  <si>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</si>
  <si>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</si>
  <si>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</si>
  <si>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</si>
  <si>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</si>
  <si>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</si>
  <si>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</si>
  <si>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</si>
  <si>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</si>
  <si>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</si>
  <si>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</si>
  <si>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</si>
  <si>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</si>
  <si>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</si>
  <si>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</si>
  <si>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</si>
  <si>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</si>
  <si>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</si>
  <si>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</si>
  <si>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</si>
  <si>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</si>
  <si>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</si>
  <si>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</si>
  <si>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</si>
  <si>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</si>
  <si>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</si>
  <si>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</si>
  <si>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</si>
  <si>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</si>
  <si>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</si>
  <si>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</si>
  <si>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</si>
  <si>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</si>
  <si>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</si>
  <si>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</si>
  <si>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</si>
  <si>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</si>
  <si>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</si>
  <si>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</si>
  <si>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</si>
  <si>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</si>
  <si>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</si>
  <si>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</si>
  <si>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</si>
  <si>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</si>
  <si>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</si>
  <si>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</si>
  <si>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</si>
  <si>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</si>
  <si>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</si>
  <si>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</si>
  <si>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</si>
  <si>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</si>
  <si>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</si>
  <si>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</si>
  <si>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</si>
  <si>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</si>
  <si>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</si>
  <si>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</si>
  <si>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</si>
  <si>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</si>
  <si>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</si>
  <si>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</si>
  <si>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</si>
  <si>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</si>
  <si>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</si>
  <si>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</si>
  <si>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</si>
  <si>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</si>
  <si>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</si>
  <si>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</si>
  <si>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</si>
  <si>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</si>
  <si>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</si>
  <si>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</si>
  <si>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</si>
  <si>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</si>
  <si>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</si>
  <si>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</si>
  <si>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</si>
  <si>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</si>
  <si>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</si>
  <si>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</si>
  <si>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</si>
  <si>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</si>
  <si>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</si>
  <si>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</si>
  <si>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</si>
  <si>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</si>
  <si>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</si>
  <si>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</si>
  <si>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</si>
  <si>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</si>
  <si>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</si>
  <si>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</si>
  <si>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</si>
  <si>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</si>
  <si>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</si>
  <si>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</si>
  <si>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</si>
  <si>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</si>
  <si>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</si>
  <si>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</si>
  <si>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</si>
  <si>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</si>
  <si>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</si>
  <si>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</si>
  <si>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</si>
  <si>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</si>
  <si>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</si>
  <si>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</si>
  <si>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</si>
  <si>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</si>
  <si>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</si>
  <si>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</si>
  <si>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</si>
  <si>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</si>
  <si>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</si>
  <si>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</si>
  <si>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</si>
  <si>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</si>
  <si>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</si>
  <si>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</si>
  <si>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</si>
  <si>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</si>
  <si>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</si>
  <si>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</si>
  <si>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</si>
  <si>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</si>
  <si>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</si>
  <si>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</si>
  <si>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</si>
  <si>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</si>
  <si>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</si>
  <si>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</si>
  <si>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</si>
  <si>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</si>
  <si>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</si>
  <si>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</si>
  <si>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</si>
  <si>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</si>
  <si>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</si>
  <si>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</si>
  <si>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</si>
  <si>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</si>
  <si>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</si>
  <si>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</si>
  <si>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</si>
  <si>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</si>
  <si>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</si>
  <si>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</si>
  <si>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</si>
  <si>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</si>
  <si>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</si>
  <si>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</si>
  <si>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</si>
  <si>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</si>
  <si>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</si>
  <si>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</si>
  <si>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</si>
  <si>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</si>
  <si>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</si>
  <si>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</si>
  <si>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</si>
  <si>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</si>
  <si>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</si>
  <si>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</si>
  <si>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</si>
  <si>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</si>
  <si>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</si>
  <si>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</si>
  <si>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</si>
  <si>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</si>
  <si>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</si>
  <si>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</si>
  <si>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</si>
  <si>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</si>
  <si>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</si>
  <si>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</si>
  <si>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</si>
  <si>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</si>
  <si>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</si>
  <si>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</si>
  <si>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</si>
  <si>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</si>
  <si>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</si>
  <si>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</si>
  <si>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</si>
  <si>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</si>
  <si>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</si>
  <si>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</si>
  <si>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</si>
  <si>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</si>
  <si>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</si>
  <si>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</si>
  <si>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</si>
  <si>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</si>
  <si>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</si>
  <si>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</si>
  <si>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</si>
  <si>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</si>
  <si>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</si>
  <si>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</si>
  <si>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</si>
  <si>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</si>
  <si>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</si>
  <si>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</si>
  <si>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</si>
  <si>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</si>
  <si>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</si>
  <si>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</si>
  <si>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</si>
  <si>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</si>
  <si>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</si>
  <si>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</si>
  <si>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</si>
  <si>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</si>
  <si>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</si>
  <si>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</si>
  <si>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</si>
  <si>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</si>
  <si>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</si>
  <si>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</si>
  <si>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</si>
  <si>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</si>
  <si>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</si>
  <si>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</si>
  <si>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</si>
  <si>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</si>
  <si>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</si>
  <si>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</si>
  <si>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</si>
  <si>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</si>
  <si>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</si>
  <si>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</si>
  <si>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</si>
  <si>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</si>
  <si>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</si>
  <si>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</si>
  <si>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</si>
  <si>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</si>
  <si>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</si>
  <si>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</si>
  <si>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</si>
  <si>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</si>
  <si>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</si>
  <si>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</si>
  <si>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</si>
  <si>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</si>
  <si>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</si>
  <si>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</si>
  <si>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</si>
  <si>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</si>
  <si>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</si>
  <si>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</si>
  <si>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</si>
  <si>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</si>
  <si>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</si>
  <si>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</si>
  <si>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</si>
  <si>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</si>
  <si>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</si>
  <si>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</si>
  <si>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</si>
  <si>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</si>
  <si>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</si>
  <si>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</si>
  <si>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</si>
  <si>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</si>
  <si>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</si>
  <si>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</si>
  <si>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</si>
  <si>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</si>
  <si>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</si>
  <si>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</si>
  <si>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</si>
  <si>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</si>
  <si>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</si>
  <si>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</si>
  <si>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</si>
  <si>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</si>
  <si>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</si>
  <si>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</si>
  <si>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</si>
  <si>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</si>
  <si>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</si>
  <si>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</si>
  <si>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</si>
  <si>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</si>
  <si>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</si>
  <si>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</si>
  <si>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</si>
  <si>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</si>
  <si>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</si>
  <si>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</si>
  <si>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</si>
  <si>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</si>
  <si>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</si>
  <si>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</si>
  <si>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</si>
  <si>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</si>
  <si>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</si>
  <si>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</si>
  <si>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</si>
  <si>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</si>
  <si>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</si>
  <si>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</si>
  <si>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</si>
  <si>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</si>
  <si>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</si>
  <si>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</si>
  <si>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</si>
  <si>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</si>
  <si>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</si>
  <si>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</si>
  <si>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</si>
  <si>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</si>
  <si>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</si>
  <si>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</si>
  <si>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</si>
  <si>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</si>
  <si>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</si>
  <si>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</si>
  <si>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</si>
  <si>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</si>
  <si>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</si>
  <si>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</si>
  <si>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</si>
  <si>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</si>
  <si>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</si>
  <si>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</si>
  <si>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</si>
  <si>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</si>
  <si>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</si>
  <si>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</si>
  <si>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</si>
  <si>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</si>
  <si>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</si>
  <si>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</si>
  <si>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</si>
  <si>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</si>
  <si>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</si>
  <si>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</si>
  <si>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</si>
  <si>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</si>
  <si>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</si>
  <si>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</si>
  <si>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</si>
  <si>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</si>
  <si>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</si>
  <si>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</si>
  <si>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</si>
  <si>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</si>
  <si>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</si>
  <si>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</si>
  <si>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</si>
  <si>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</si>
  <si>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</si>
  <si>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</si>
  <si>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</si>
  <si>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</si>
  <si>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</si>
  <si>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</si>
  <si>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</si>
  <si>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</si>
  <si>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</si>
  <si>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</si>
  <si>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</si>
  <si>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</si>
  <si>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</si>
  <si>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</si>
  <si>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</si>
  <si>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</si>
  <si>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</si>
  <si>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</si>
  <si>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</si>
  <si>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</si>
  <si>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</si>
  <si>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</si>
  <si>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</si>
  <si>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</si>
  <si>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</si>
  <si>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</si>
  <si>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</si>
  <si>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</si>
  <si>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</si>
  <si>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</si>
  <si>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</si>
  <si>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</si>
  <si>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</si>
  <si>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</si>
  <si>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</si>
  <si>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</si>
  <si>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</si>
  <si>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</si>
  <si>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</si>
  <si>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</si>
  <si>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</si>
  <si>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</si>
  <si>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</si>
  <si>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</si>
  <si>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</si>
  <si>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</si>
  <si>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</si>
  <si>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</si>
  <si>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</si>
  <si>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</si>
  <si>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</si>
  <si>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</si>
  <si>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</si>
  <si>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</si>
  <si>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</si>
  <si>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</si>
  <si>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</si>
  <si>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</si>
  <si>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</si>
  <si>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</si>
  <si>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</si>
  <si>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</si>
  <si>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</si>
  <si>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</si>
  <si>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</si>
  <si>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</si>
  <si>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</si>
  <si>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</si>
  <si>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</si>
  <si>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</si>
  <si>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</si>
  <si>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</si>
  <si>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</si>
  <si>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</si>
  <si>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</si>
  <si>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</si>
  <si>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</si>
  <si>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</si>
  <si>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</si>
  <si>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</si>
  <si>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</si>
  <si>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</si>
  <si>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</si>
  <si>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</si>
  <si>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</si>
  <si>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</si>
  <si>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</si>
  <si>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</si>
  <si>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</si>
  <si>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</si>
  <si>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</si>
  <si>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</si>
  <si>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</si>
  <si>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</si>
  <si>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</si>
  <si>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</si>
  <si>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</si>
  <si>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</si>
  <si>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</si>
  <si>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</si>
  <si>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</si>
  <si>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</si>
  <si>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</si>
  <si>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</si>
  <si>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</si>
  <si>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</si>
  <si>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</si>
  <si>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</si>
  <si>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</si>
  <si>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</si>
  <si>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</si>
  <si>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</si>
  <si>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</si>
  <si>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</si>
  <si>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</si>
  <si>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</si>
  <si>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</si>
  <si>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</si>
  <si>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</si>
  <si>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</si>
  <si>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</si>
  <si>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</si>
  <si>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</si>
  <si>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</si>
  <si>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</si>
  <si>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</si>
  <si>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</si>
  <si>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</si>
  <si>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</si>
  <si>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</si>
  <si>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</si>
  <si>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</si>
  <si>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</si>
  <si>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</si>
  <si>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</si>
  <si>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</si>
  <si>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</si>
  <si>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</si>
  <si>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</si>
  <si>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</si>
  <si>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</si>
  <si>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</si>
  <si>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</si>
  <si>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</si>
  <si>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</si>
  <si>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</si>
  <si>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</si>
  <si>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</si>
  <si>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</si>
  <si>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</si>
  <si>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</si>
  <si>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</si>
  <si>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</si>
  <si>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</si>
  <si>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</si>
  <si>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</si>
  <si>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</si>
  <si>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</si>
  <si>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</si>
  <si>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</si>
  <si>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</si>
  <si>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</si>
  <si>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</si>
  <si>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</si>
  <si>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</si>
  <si>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</si>
  <si>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</si>
  <si>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</si>
  <si>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</si>
  <si>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</si>
  <si>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</si>
  <si>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</si>
  <si>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</si>
  <si>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</si>
  <si>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</si>
  <si>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</si>
  <si>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</si>
  <si>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</si>
  <si>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</si>
  <si>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</si>
  <si>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</si>
  <si>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</si>
  <si>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</si>
  <si>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</si>
  <si>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</si>
  <si>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</si>
  <si>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</si>
  <si>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</si>
  <si>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</si>
  <si>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</si>
  <si>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</si>
  <si>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</si>
  <si>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</si>
  <si>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</si>
  <si>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</si>
  <si>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</si>
  <si>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</si>
  <si>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</si>
  <si>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</si>
  <si>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</si>
  <si>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</si>
  <si>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</si>
  <si>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</si>
  <si>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</si>
  <si>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</si>
  <si>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</si>
  <si>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</si>
  <si>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</si>
  <si>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</si>
  <si>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</si>
  <si>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</si>
  <si>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</si>
  <si>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</si>
  <si>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</si>
  <si>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</si>
  <si>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</si>
  <si>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</si>
  <si>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</si>
  <si>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</si>
  <si>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</si>
  <si>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</si>
  <si>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</si>
  <si>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</si>
  <si>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</si>
  <si>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</si>
  <si>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</si>
  <si>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</si>
  <si>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</si>
  <si>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</si>
  <si>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</si>
  <si>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</si>
  <si>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</si>
  <si>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</si>
  <si>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</si>
  <si>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</si>
  <si>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</si>
  <si>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</si>
  <si>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</si>
  <si>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</si>
  <si>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</si>
  <si>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</si>
  <si>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</si>
  <si>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</si>
  <si>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</si>
  <si>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</si>
  <si>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</si>
  <si>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</si>
  <si>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</si>
  <si>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</si>
  <si>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</si>
  <si>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</si>
  <si>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</si>
  <si>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</si>
  <si>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</si>
  <si>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</si>
  <si>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</si>
  <si>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</si>
  <si>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</si>
  <si>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</si>
  <si>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</si>
  <si>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</si>
  <si>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</si>
  <si>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</si>
  <si>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</si>
  <si>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</si>
  <si>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</si>
  <si>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</si>
  <si>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</si>
  <si>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</si>
  <si>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</si>
  <si>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</si>
  <si>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</si>
  <si>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</si>
  <si>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</si>
  <si>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</si>
  <si>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</si>
  <si>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</si>
  <si>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</si>
  <si>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</si>
  <si>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</si>
  <si>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</si>
  <si>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</si>
  <si>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</si>
  <si>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</si>
  <si>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</si>
  <si>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</si>
  <si>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</si>
  <si>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</si>
  <si>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</si>
  <si>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</si>
  <si>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</si>
  <si>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</si>
  <si>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</si>
  <si>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</si>
  <si>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</si>
  <si>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</si>
  <si>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</si>
  <si>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</si>
  <si>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</si>
  <si>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</si>
  <si>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</si>
  <si>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</si>
  <si>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</si>
  <si>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</si>
  <si>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</si>
  <si>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</si>
  <si>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</si>
  <si>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</si>
  <si>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</si>
  <si>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</si>
  <si>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</si>
  <si>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</si>
  <si>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</si>
  <si>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</si>
  <si>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</si>
  <si>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</si>
  <si>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</si>
  <si>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</si>
  <si>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</si>
  <si>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</si>
  <si>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</si>
  <si>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</si>
  <si>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</si>
  <si>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</si>
  <si>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</si>
  <si>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</si>
  <si>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</si>
  <si>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</si>
  <si>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</si>
  <si>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</si>
  <si>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</si>
  <si>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</si>
  <si>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</si>
  <si>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</si>
  <si>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</si>
  <si>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</si>
  <si>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</si>
  <si>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</si>
  <si>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</si>
  <si>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</si>
  <si>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</si>
  <si>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</si>
  <si>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</si>
  <si>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</si>
  <si>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</si>
  <si>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</si>
  <si>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</si>
  <si>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</si>
  <si>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</si>
  <si>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</si>
  <si>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</si>
  <si>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</si>
  <si>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</si>
  <si>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</si>
  <si>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</si>
  <si>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</si>
  <si>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</si>
  <si>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</si>
  <si>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</si>
  <si>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</si>
  <si>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</si>
  <si>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</si>
  <si>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</si>
  <si>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</si>
  <si>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</si>
  <si>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</si>
  <si>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</si>
  <si>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</si>
  <si>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</si>
  <si>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</si>
  <si>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</si>
  <si>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</si>
  <si>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</si>
  <si>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</si>
  <si>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</si>
  <si>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</si>
  <si>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</si>
  <si>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</si>
  <si>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</si>
  <si>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</si>
  <si>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</si>
  <si>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</si>
  <si>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</si>
  <si>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</si>
  <si>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</si>
  <si>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</si>
  <si>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</si>
  <si>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</si>
  <si>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</si>
  <si>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</si>
  <si>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</si>
  <si>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</si>
  <si>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</si>
  <si>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</si>
  <si>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</si>
  <si>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</si>
  <si>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</si>
  <si>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</si>
  <si>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</si>
  <si>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</si>
  <si>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</si>
  <si>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</si>
  <si>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</si>
  <si>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</si>
  <si>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</si>
  <si>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</si>
  <si>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</si>
  <si>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</si>
  <si>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</si>
  <si>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</si>
  <si>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</si>
  <si>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</si>
  <si>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</si>
  <si>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</si>
  <si>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</si>
  <si>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</si>
  <si>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</si>
  <si>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</si>
  <si>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</si>
  <si>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</si>
  <si>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</si>
  <si>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</si>
  <si>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</si>
  <si>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</si>
  <si>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</si>
  <si>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</si>
  <si>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</si>
  <si>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</si>
  <si>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</si>
  <si>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</si>
  <si>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</si>
  <si>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</si>
  <si>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</si>
  <si>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</si>
  <si>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</si>
  <si>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</si>
  <si>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</si>
  <si>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</si>
  <si>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</si>
  <si>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</si>
  <si>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</si>
  <si>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</si>
  <si>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</si>
  <si>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</si>
  <si>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</si>
  <si>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</si>
  <si>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</si>
  <si>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</si>
  <si>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</si>
  <si>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</si>
  <si>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</si>
  <si>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</si>
  <si>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</si>
  <si>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</si>
  <si>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</si>
  <si>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</si>
  <si>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</si>
  <si>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</si>
  <si>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</si>
  <si>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</si>
  <si>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</si>
  <si>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</si>
  <si>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</si>
  <si>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</si>
  <si>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</si>
  <si>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</si>
  <si>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</si>
  <si>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</si>
  <si>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</si>
  <si>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</si>
  <si>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</si>
  <si>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</si>
  <si>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</si>
  <si>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</si>
  <si>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</si>
  <si>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</si>
  <si>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</si>
  <si>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</si>
  <si>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</si>
  <si>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</si>
  <si>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</si>
  <si>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</si>
  <si>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</si>
  <si>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</si>
  <si>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</si>
  <si>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</si>
  <si>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</si>
  <si>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</si>
  <si>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</si>
  <si>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</si>
  <si>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</si>
  <si>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</si>
  <si>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</si>
  <si>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</si>
  <si>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</si>
  <si>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</si>
  <si>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</si>
  <si>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</si>
  <si>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</si>
  <si>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</si>
  <si>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</si>
  <si>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</si>
  <si>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</si>
  <si>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</si>
  <si>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</si>
  <si>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</si>
  <si>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</si>
  <si>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</si>
  <si>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</si>
  <si>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</si>
  <si>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</si>
  <si>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</si>
  <si>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</si>
  <si>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</si>
  <si>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</si>
  <si>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</si>
  <si>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</si>
  <si>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</si>
  <si>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</si>
  <si>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</si>
  <si>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</si>
  <si>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</si>
  <si>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</si>
  <si>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</si>
  <si>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</si>
  <si>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</si>
  <si>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</si>
  <si>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</si>
  <si>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</si>
  <si>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</si>
  <si>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</si>
  <si>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</si>
  <si>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</si>
  <si>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</si>
  <si>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</si>
  <si>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</si>
  <si>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</si>
  <si>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</si>
  <si>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</si>
  <si>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</si>
  <si>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</si>
  <si>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</si>
  <si>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</si>
  <si>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</si>
  <si>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</si>
  <si>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</si>
  <si>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</si>
  <si>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</si>
  <si>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</si>
  <si>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</si>
  <si>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</si>
  <si>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</si>
  <si>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</si>
  <si>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</si>
  <si>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</si>
  <si>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</si>
  <si>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</si>
  <si>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</si>
  <si>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</si>
  <si>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</si>
  <si>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</si>
  <si>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</si>
  <si>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</si>
  <si>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</si>
  <si>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</si>
  <si>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</si>
  <si>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</si>
  <si>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</si>
  <si>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</si>
  <si>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</si>
  <si>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</si>
  <si>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</si>
  <si>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</si>
  <si>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</si>
  <si>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</si>
  <si>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</si>
  <si>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</si>
  <si>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</si>
  <si>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</si>
  <si>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</si>
  <si>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</si>
  <si>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</si>
  <si>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</si>
  <si>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</si>
  <si>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</si>
  <si>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</si>
  <si>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</si>
  <si>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</si>
  <si>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</si>
  <si>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</si>
  <si>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</si>
  <si>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</si>
  <si>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</si>
  <si>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</si>
  <si>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</si>
  <si>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</si>
  <si>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</si>
  <si>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</si>
  <si>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</si>
  <si>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</si>
  <si>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</si>
  <si>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</si>
  <si>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</si>
  <si>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</si>
  <si>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</si>
  <si>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</si>
  <si>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</si>
  <si>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</si>
  <si>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</si>
  <si>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</si>
  <si>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</si>
  <si>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</si>
  <si>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</si>
  <si>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</si>
  <si>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</si>
  <si>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</si>
  <si>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</si>
  <si>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</si>
  <si>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</si>
  <si>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</si>
  <si>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</si>
  <si>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</si>
  <si>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</si>
  <si>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</si>
  <si>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</si>
  <si>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</si>
  <si>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</si>
  <si>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</si>
  <si>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</si>
  <si>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</si>
  <si>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</si>
  <si>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</si>
  <si>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</si>
  <si>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</si>
  <si>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</si>
  <si>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</si>
  <si>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</si>
  <si>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</si>
  <si>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</si>
  <si>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</si>
  <si>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</si>
  <si>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</si>
  <si>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</si>
  <si>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</si>
  <si>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</si>
  <si>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</si>
  <si>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</si>
  <si>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</si>
  <si>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</si>
  <si>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</si>
  <si>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</si>
  <si>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</si>
  <si>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</si>
  <si>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</si>
  <si>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</si>
  <si>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</si>
  <si>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</si>
  <si>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</si>
  <si>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</si>
  <si>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</si>
  <si>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</si>
  <si>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</si>
  <si>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</si>
  <si>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</si>
  <si>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</si>
  <si>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</si>
  <si>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</si>
  <si>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</si>
  <si>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</si>
  <si>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</si>
  <si>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</si>
  <si>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</si>
  <si>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</si>
  <si>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</si>
  <si>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</si>
  <si>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</si>
  <si>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</si>
  <si>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</si>
  <si>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</si>
  <si>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</si>
  <si>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</si>
  <si>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</si>
  <si>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</si>
  <si>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</si>
  <si>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</si>
  <si>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</si>
  <si>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</si>
  <si>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</si>
  <si>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</si>
  <si>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</si>
  <si>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</si>
  <si>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</si>
  <si>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</si>
  <si>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</si>
  <si>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</si>
  <si>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</si>
  <si>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</si>
  <si>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</si>
  <si>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</si>
  <si>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</si>
  <si>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</si>
  <si>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</si>
  <si>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</si>
  <si>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</si>
  <si>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</si>
  <si>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</si>
  <si>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</si>
  <si>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</si>
  <si>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</si>
  <si>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</si>
  <si>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</si>
  <si>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</si>
  <si>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</si>
  <si>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</si>
  <si>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</si>
  <si>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</si>
  <si>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</si>
  <si>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</si>
  <si>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</si>
  <si>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</si>
  <si>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</si>
  <si>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</si>
  <si>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</si>
  <si>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</si>
  <si>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</si>
  <si>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</si>
  <si>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</si>
  <si>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</si>
  <si>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</si>
  <si>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</si>
  <si>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</si>
  <si>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</si>
  <si>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</si>
  <si>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</si>
  <si>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</si>
  <si>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</si>
  <si>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</si>
  <si>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</si>
  <si>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</si>
  <si>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</si>
  <si>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</si>
  <si>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</si>
  <si>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</si>
  <si>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</si>
  <si>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</si>
  <si>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</si>
  <si>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</si>
  <si>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</si>
  <si>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</si>
  <si>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</si>
  <si>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</si>
  <si>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</si>
  <si>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</si>
  <si>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</si>
  <si>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</si>
  <si>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</si>
  <si>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</si>
  <si>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</si>
  <si>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</si>
  <si>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</si>
  <si>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</si>
  <si>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</si>
  <si>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</si>
  <si>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</si>
  <si>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</si>
  <si>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</si>
  <si>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</si>
  <si>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</si>
  <si>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</si>
  <si>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</si>
  <si>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</si>
  <si>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</si>
  <si>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</si>
  <si>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</si>
  <si>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</si>
  <si>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</si>
  <si>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</si>
  <si>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</si>
  <si>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</si>
  <si>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</si>
  <si>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</si>
  <si>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</si>
  <si>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</si>
  <si>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</si>
  <si>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</si>
  <si>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</si>
  <si>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</si>
  <si>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</si>
  <si>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</si>
  <si>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</si>
  <si>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</si>
  <si>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</si>
  <si>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</si>
  <si>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</si>
  <si>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</si>
  <si>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</si>
  <si>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</si>
  <si>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</si>
  <si>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</si>
  <si>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</si>
  <si>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</si>
  <si>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</si>
  <si>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</si>
  <si>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</si>
  <si>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</si>
  <si>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</si>
  <si>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</si>
  <si>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</si>
  <si>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</si>
  <si>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</si>
  <si>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</si>
  <si>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</si>
  <si>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</si>
  <si>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</si>
  <si>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</si>
  <si>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</si>
  <si>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</si>
  <si>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</si>
  <si>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</si>
  <si>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</si>
  <si>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</si>
  <si>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</si>
  <si>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</si>
  <si>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</si>
  <si>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</si>
  <si>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</si>
  <si>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</si>
  <si>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</si>
  <si>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</si>
  <si>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</si>
  <si>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</si>
  <si>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</si>
  <si>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</si>
  <si>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</si>
  <si>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</si>
  <si>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</si>
  <si>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</si>
  <si>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</si>
  <si>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</si>
  <si>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</si>
  <si>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</si>
  <si>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</si>
  <si>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</si>
  <si>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</si>
  <si>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</si>
  <si>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</si>
  <si>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</si>
  <si>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</si>
  <si>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</si>
  <si>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</si>
  <si>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</si>
  <si>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</si>
  <si>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</si>
  <si>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</si>
  <si>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</si>
  <si>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</si>
  <si>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</si>
  <si>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</si>
  <si>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</si>
  <si>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</si>
  <si>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</si>
  <si>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</si>
  <si>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</si>
  <si>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</si>
  <si>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</si>
  <si>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</si>
  <si>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</si>
  <si>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</si>
  <si>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</si>
  <si>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</si>
  <si>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</si>
  <si>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</si>
  <si>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</si>
  <si>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</si>
  <si>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</si>
  <si>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</si>
  <si>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</si>
  <si>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</si>
  <si>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</si>
  <si>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</si>
  <si>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</si>
  <si>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</si>
  <si>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</si>
  <si>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</si>
  <si>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</si>
  <si>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</si>
  <si>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</si>
  <si>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</si>
  <si>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</si>
  <si>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</si>
  <si>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</si>
  <si>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</si>
  <si>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</si>
  <si>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</si>
  <si>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</si>
  <si>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</si>
  <si>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</si>
  <si>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</si>
  <si>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</si>
  <si>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</si>
  <si>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</si>
  <si>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</si>
  <si>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</si>
  <si>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</si>
  <si>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</si>
  <si>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</si>
  <si>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</si>
  <si>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</si>
  <si>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</si>
  <si>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</si>
  <si>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</si>
  <si>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</si>
  <si>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</si>
  <si>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</si>
  <si>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</si>
  <si>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</si>
  <si>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</si>
  <si>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</si>
  <si>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</si>
  <si>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</si>
  <si>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</si>
  <si>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</si>
  <si>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</si>
  <si>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</si>
  <si>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</si>
  <si>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</si>
  <si>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</si>
  <si>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</si>
  <si>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</si>
  <si>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</si>
  <si>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</si>
  <si>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</si>
  <si>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</si>
  <si>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</si>
  <si>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</si>
  <si>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</si>
  <si>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</si>
  <si>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</si>
  <si>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</si>
  <si>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</si>
  <si>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</si>
  <si>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</si>
  <si>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</si>
  <si>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</si>
  <si>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</si>
  <si>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</si>
  <si>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</si>
  <si>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</si>
  <si>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</si>
  <si>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</si>
  <si>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</si>
  <si>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</si>
  <si>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</si>
  <si>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</si>
  <si>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</si>
  <si>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</si>
  <si>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</si>
  <si>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</si>
  <si>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</si>
  <si>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</si>
  <si>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</si>
  <si>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</si>
  <si>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</si>
  <si>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</si>
  <si>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</si>
  <si>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</si>
  <si>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</si>
  <si>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</si>
  <si>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</si>
  <si>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</si>
  <si>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</si>
  <si>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</si>
  <si>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</si>
  <si>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</si>
  <si>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</si>
  <si>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</si>
  <si>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</si>
  <si>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</si>
  <si>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</si>
  <si>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</si>
  <si>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</si>
  <si>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</si>
  <si>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</si>
  <si>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</si>
  <si>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</si>
  <si>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</si>
  <si>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</si>
  <si>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</si>
  <si>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</si>
  <si>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</si>
  <si>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</si>
  <si>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</si>
  <si>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</si>
  <si>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</si>
  <si>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</si>
  <si>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</si>
  <si>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</si>
  <si>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</si>
  <si>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</si>
  <si>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</si>
  <si>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</si>
  <si>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</si>
  <si>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</si>
  <si>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</si>
  <si>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</si>
  <si>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</si>
  <si>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</si>
  <si>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</si>
  <si>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</si>
  <si>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</si>
  <si>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</si>
  <si>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</si>
  <si>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</si>
  <si>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</si>
  <si>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</si>
  <si>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</si>
  <si>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</si>
  <si>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</si>
  <si>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</si>
  <si>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</si>
  <si>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</si>
  <si>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</si>
  <si>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</si>
  <si>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</si>
  <si>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</si>
  <si>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</si>
  <si>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</si>
  <si>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</si>
  <si>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</si>
  <si>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</si>
  <si>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</si>
  <si>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</si>
  <si>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</si>
  <si>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</si>
  <si>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</si>
  <si>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</si>
  <si>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</si>
  <si>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</si>
  <si>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</si>
  <si>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</si>
  <si>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</si>
  <si>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</si>
  <si>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</si>
  <si>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</si>
  <si>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</si>
  <si>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</si>
  <si>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</si>
  <si>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</si>
  <si>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</si>
  <si>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</si>
  <si>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</si>
  <si>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</si>
  <si>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</si>
  <si>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</si>
  <si>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</si>
  <si>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</si>
  <si>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</si>
  <si>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</si>
  <si>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</si>
  <si>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</si>
  <si>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</si>
  <si>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</si>
  <si>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</si>
  <si>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</si>
  <si>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</si>
  <si>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</si>
  <si>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</si>
  <si>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</si>
  <si>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</si>
  <si>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</si>
  <si>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</si>
  <si>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</si>
  <si>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</si>
  <si>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</si>
  <si>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</si>
  <si>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</si>
  <si>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</si>
  <si>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</si>
  <si>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</si>
  <si>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</si>
  <si>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</si>
  <si>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</si>
  <si>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</si>
  <si>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</si>
  <si>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</si>
  <si>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</si>
  <si>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</si>
  <si>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</si>
  <si>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</si>
  <si>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</si>
  <si>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</si>
  <si>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</si>
  <si>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</si>
  <si>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</si>
  <si>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</si>
  <si>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</si>
  <si>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</si>
  <si>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</si>
  <si>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</si>
  <si>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</si>
  <si>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</si>
  <si>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</si>
  <si>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</si>
  <si>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</si>
  <si>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</si>
  <si>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</si>
  <si>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</si>
  <si>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</si>
  <si>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</si>
  <si>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</si>
  <si>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</si>
  <si>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</si>
  <si>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</si>
  <si>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</si>
  <si>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</si>
  <si>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</si>
  <si>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</si>
  <si>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</si>
  <si>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</si>
  <si>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</si>
  <si>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</si>
  <si>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</si>
  <si>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</si>
  <si>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</si>
  <si>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</si>
  <si>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</si>
  <si>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</si>
  <si>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</si>
  <si>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</si>
  <si>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</si>
  <si>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</si>
  <si>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</si>
  <si>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</si>
  <si>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</si>
  <si>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</si>
  <si>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</si>
  <si>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</si>
  <si>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</si>
  <si>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</si>
  <si>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</si>
  <si>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</si>
  <si>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</si>
  <si>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</si>
  <si>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</si>
  <si>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</si>
  <si>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</si>
  <si>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</si>
  <si>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</si>
  <si>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</si>
  <si>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</si>
  <si>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</si>
  <si>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</si>
  <si>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</si>
  <si>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</si>
  <si>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</si>
  <si>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</si>
  <si>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</si>
  <si>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</si>
  <si>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</si>
  <si>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</si>
  <si>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</si>
  <si>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</si>
  <si>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</si>
  <si>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</si>
  <si>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</si>
  <si>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</si>
  <si>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</si>
  <si>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</si>
  <si>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</si>
  <si>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</si>
  <si>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</si>
  <si>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</si>
  <si>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</si>
  <si>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</si>
  <si>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</si>
  <si>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</si>
  <si>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</si>
  <si>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</si>
  <si>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</si>
  <si>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</si>
  <si>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</si>
  <si>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</si>
  <si>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</si>
  <si>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</si>
  <si>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</si>
  <si>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</si>
  <si>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</si>
  <si>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</si>
  <si>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</si>
  <si>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</si>
  <si>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</si>
  <si>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</si>
  <si>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</si>
  <si>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</si>
  <si>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</si>
  <si>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</si>
  <si>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</si>
  <si>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</si>
  <si>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</si>
  <si>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</si>
  <si>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</si>
  <si>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</si>
  <si>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</si>
  <si>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</si>
  <si>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</si>
  <si>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</si>
  <si>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</si>
  <si>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</si>
  <si>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</si>
  <si>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</si>
  <si>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</si>
  <si>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</si>
  <si>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</si>
  <si>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</si>
  <si>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</si>
  <si>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</si>
  <si>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</si>
  <si>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</si>
  <si>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</si>
  <si>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</si>
  <si>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</si>
  <si>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</si>
  <si>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</si>
  <si>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</si>
  <si>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</si>
  <si>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</si>
  <si>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</si>
  <si>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</si>
  <si>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</si>
  <si>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</si>
  <si>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</si>
  <si>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</si>
  <si>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</si>
  <si>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</si>
  <si>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</si>
  <si>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</si>
  <si>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</si>
  <si>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</si>
  <si>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</si>
  <si>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</si>
  <si>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</si>
  <si>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</si>
  <si>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</si>
  <si>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</si>
  <si>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</si>
  <si>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</si>
  <si>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</si>
  <si>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</si>
  <si>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</si>
  <si>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</si>
  <si>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</si>
  <si>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</si>
  <si>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</si>
  <si>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</si>
  <si>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</si>
  <si>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</si>
  <si>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</si>
  <si>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</si>
  <si>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</si>
  <si>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</si>
  <si>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</si>
  <si>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</si>
  <si>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</si>
  <si>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</si>
  <si>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</si>
  <si>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</si>
  <si>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</si>
  <si>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</si>
  <si>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</si>
  <si>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</si>
  <si>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</si>
  <si>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</si>
  <si>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</si>
  <si>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</si>
  <si>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</si>
  <si>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</si>
  <si>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</si>
  <si>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</si>
  <si>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</si>
  <si>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</si>
  <si>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</si>
  <si>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</si>
  <si>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</si>
  <si>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</si>
  <si>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</si>
  <si>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</si>
  <si>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</si>
  <si>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</si>
  <si>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</si>
  <si>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</si>
  <si>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</si>
  <si>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</si>
  <si>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</si>
  <si>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</si>
  <si>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</si>
  <si>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</si>
  <si>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</si>
  <si>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</si>
  <si>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</si>
  <si>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</si>
  <si>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</si>
  <si>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</si>
  <si>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</si>
  <si>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</si>
  <si>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</si>
  <si>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</si>
  <si>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</si>
  <si>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</si>
  <si>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</si>
  <si>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</si>
  <si>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</si>
  <si>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</si>
  <si>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</si>
  <si>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</si>
  <si>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</si>
  <si>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</si>
  <si>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</si>
  <si>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</si>
  <si>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</si>
  <si>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</si>
  <si>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</si>
  <si>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</si>
  <si>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</si>
  <si>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</si>
  <si>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</si>
  <si>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</si>
  <si>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</si>
  <si>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</si>
  <si>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</si>
  <si>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</si>
  <si>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</si>
  <si>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</si>
  <si>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</si>
  <si>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</si>
  <si>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</si>
  <si>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</si>
  <si>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</si>
  <si>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</si>
  <si>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</si>
  <si>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</si>
  <si>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</si>
  <si>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</si>
  <si>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</si>
  <si>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</si>
  <si>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</si>
  <si>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</si>
  <si>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</si>
  <si>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</si>
  <si>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</si>
  <si>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</si>
  <si>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</si>
  <si>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</si>
  <si>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</si>
  <si>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</si>
  <si>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</si>
  <si>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</si>
  <si>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</si>
  <si>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</si>
  <si>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</si>
  <si>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</si>
  <si>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</si>
  <si>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</si>
  <si>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</si>
  <si>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</si>
  <si>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</si>
  <si>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</si>
  <si>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</si>
  <si>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</si>
  <si>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</si>
  <si>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</si>
  <si>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</si>
  <si>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</si>
  <si>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</si>
  <si>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</si>
  <si>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</si>
  <si>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</si>
  <si>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</si>
  <si>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</si>
  <si>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</si>
  <si>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</si>
  <si>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</si>
  <si>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</si>
  <si>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</si>
  <si>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</si>
  <si>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</si>
  <si>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</si>
  <si>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</si>
  <si>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</si>
  <si>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</si>
  <si>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</si>
  <si>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</si>
  <si>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</si>
  <si>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</si>
  <si>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</si>
  <si>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</si>
  <si>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</si>
  <si>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</si>
  <si>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</si>
  <si>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</si>
  <si>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</si>
  <si>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</si>
  <si>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</si>
  <si>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</si>
  <si>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</si>
  <si>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</si>
  <si>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</si>
  <si>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</si>
  <si>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</si>
  <si>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</si>
  <si>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</si>
  <si>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</si>
  <si>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</si>
  <si>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</si>
  <si>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</si>
  <si>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</si>
  <si>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</si>
  <si>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</si>
  <si>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</si>
  <si>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</si>
  <si>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</si>
  <si>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</si>
  <si>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</si>
  <si>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</si>
  <si>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</si>
  <si>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</si>
  <si>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</si>
  <si>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</si>
  <si>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</si>
  <si>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</si>
  <si>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</si>
  <si>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</si>
  <si>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</si>
  <si>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</si>
  <si>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</si>
  <si>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</si>
  <si>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</si>
  <si>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</si>
  <si>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</si>
  <si>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</si>
  <si>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</si>
  <si>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</si>
  <si>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</si>
  <si>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</si>
  <si>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</si>
  <si>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</si>
  <si>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</si>
  <si>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</si>
  <si>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</si>
  <si>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</si>
  <si>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</si>
  <si>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</si>
  <si>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</si>
  <si>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</si>
  <si>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</si>
  <si>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</si>
  <si>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</si>
  <si>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</si>
  <si>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</si>
  <si>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</si>
  <si>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</si>
  <si>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</si>
  <si>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</si>
  <si>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</si>
  <si>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</si>
  <si>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</si>
  <si>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</si>
  <si>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</si>
  <si>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</si>
  <si>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</si>
  <si>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</si>
  <si>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</si>
  <si>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</si>
  <si>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</si>
  <si>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</si>
  <si>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</si>
  <si>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</si>
  <si>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</si>
  <si>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</si>
  <si>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</si>
  <si>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</si>
  <si>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</si>
  <si>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</si>
  <si>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</si>
  <si>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</si>
  <si>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</si>
  <si>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</si>
  <si>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</si>
  <si>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</si>
  <si>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</si>
  <si>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</si>
  <si>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</si>
  <si>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</si>
  <si>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</si>
  <si>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</si>
  <si>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</si>
  <si>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</si>
  <si>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</si>
  <si>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</si>
  <si>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</si>
  <si>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</si>
  <si>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</si>
  <si>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</si>
  <si>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</si>
  <si>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</si>
  <si>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</si>
  <si>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</si>
  <si>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</si>
  <si>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</si>
  <si>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</si>
  <si>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</si>
  <si>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</si>
  <si>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</si>
  <si>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</si>
  <si>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</si>
  <si>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</si>
  <si>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</si>
  <si>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</si>
  <si>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</si>
  <si>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</si>
  <si>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</si>
  <si>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</si>
  <si>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</si>
  <si>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</si>
  <si>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</si>
  <si>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</si>
  <si>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</si>
  <si>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</si>
  <si>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</si>
  <si>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</si>
  <si>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</si>
  <si>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</si>
  <si>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</si>
  <si>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</si>
  <si>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</si>
  <si>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</si>
  <si>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</si>
  <si>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</si>
  <si>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</si>
  <si>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</si>
  <si>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</si>
  <si>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</si>
  <si>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</si>
  <si>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</si>
  <si>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</si>
  <si>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</si>
  <si>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</si>
  <si>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</si>
  <si>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</si>
  <si>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</si>
  <si>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</si>
  <si>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</si>
  <si>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</si>
  <si>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</si>
  <si>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</si>
  <si>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</si>
  <si>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</si>
  <si>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</si>
  <si>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</si>
  <si>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</si>
  <si>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</si>
  <si>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</si>
  <si>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</si>
  <si>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</si>
  <si>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</si>
  <si>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</si>
  <si>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</si>
  <si>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</si>
  <si>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</si>
  <si>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</si>
  <si>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</si>
  <si>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</si>
  <si>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</si>
  <si>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</si>
  <si>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</si>
  <si>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</si>
  <si>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</si>
  <si>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</si>
  <si>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</si>
  <si>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</si>
  <si>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</si>
  <si>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</si>
  <si>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</si>
  <si>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</si>
  <si>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</si>
  <si>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</si>
  <si>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</si>
  <si>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</si>
  <si>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</si>
  <si>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</si>
  <si>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</si>
  <si>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</si>
  <si>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</si>
  <si>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</si>
  <si>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</si>
  <si>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</si>
  <si>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</si>
  <si>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</si>
  <si>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</si>
  <si>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</si>
  <si>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</si>
  <si>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</si>
  <si>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</si>
  <si>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</si>
  <si>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</si>
  <si>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</si>
  <si>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</si>
  <si>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</si>
  <si>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</si>
  <si>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</si>
  <si>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</si>
  <si>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</si>
  <si>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</si>
  <si>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</si>
  <si>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</si>
  <si>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</si>
  <si>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</si>
  <si>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</si>
  <si>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</si>
  <si>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</si>
  <si>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</si>
  <si>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</si>
  <si>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</si>
  <si>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</si>
  <si>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</si>
  <si>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</si>
  <si>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</si>
  <si>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</si>
  <si>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</si>
  <si>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</si>
  <si>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</si>
  <si>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</si>
  <si>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</si>
  <si>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</si>
  <si>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</si>
  <si>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</si>
  <si>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</si>
  <si>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</si>
  <si>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</si>
  <si>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</si>
  <si>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</si>
  <si>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</si>
  <si>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</si>
  <si>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</si>
  <si>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</si>
  <si>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</si>
  <si>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</si>
  <si>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</si>
  <si>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</si>
  <si>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</si>
  <si>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</si>
  <si>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</si>
  <si>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</si>
  <si>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</si>
  <si>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</si>
  <si>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</si>
  <si>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</si>
  <si>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</si>
  <si>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</si>
  <si>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</si>
  <si>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</si>
  <si>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</si>
  <si>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</si>
  <si>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</si>
  <si>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</si>
  <si>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</si>
  <si>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</si>
  <si>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</si>
  <si>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</si>
  <si>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</si>
  <si>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</si>
  <si>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</si>
  <si>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</si>
  <si>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</si>
  <si>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</si>
  <si>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</si>
  <si>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</si>
  <si>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</si>
  <si>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</si>
  <si>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</si>
  <si>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</si>
  <si>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</si>
  <si>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</si>
  <si>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</si>
  <si>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</si>
  <si>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</si>
  <si>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</si>
  <si>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</si>
  <si>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</si>
  <si>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</si>
  <si>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</si>
  <si>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</si>
  <si>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</si>
  <si>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</si>
  <si>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</si>
  <si>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</si>
  <si>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</si>
  <si>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</si>
  <si>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</si>
  <si>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</si>
  <si>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</si>
  <si>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</si>
  <si>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</si>
  <si>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</si>
  <si>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</si>
  <si>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</si>
  <si>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</si>
  <si>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</si>
  <si>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</si>
  <si>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</si>
  <si>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</si>
  <si>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</si>
  <si>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</si>
  <si>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</si>
  <si>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</si>
  <si>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</si>
  <si>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</si>
  <si>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</si>
  <si>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</si>
  <si>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</si>
  <si>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</si>
  <si>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</si>
  <si>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</si>
  <si>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</si>
  <si>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</si>
  <si>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</si>
  <si>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</si>
  <si>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</si>
  <si>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</si>
  <si>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</si>
  <si>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</si>
  <si>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</si>
  <si>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</si>
  <si>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</si>
  <si>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</si>
  <si>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</si>
  <si>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</si>
  <si>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</si>
  <si>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</si>
  <si>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</si>
  <si>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</si>
  <si>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</si>
  <si>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</si>
  <si>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</si>
  <si>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</si>
  <si>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</si>
  <si>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</si>
  <si>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</si>
  <si>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</si>
  <si>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</si>
  <si>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</si>
  <si>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</si>
  <si>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</si>
  <si>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</si>
  <si>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</si>
  <si>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</si>
  <si>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</si>
  <si>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</si>
  <si>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</si>
  <si>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</si>
  <si>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</si>
  <si>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</si>
  <si>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</si>
  <si>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</si>
  <si>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</si>
  <si>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</si>
  <si>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</si>
  <si>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</si>
  <si>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</si>
  <si>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</si>
  <si>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</si>
  <si>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</si>
  <si>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</si>
  <si>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</si>
  <si>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</si>
  <si>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</si>
  <si>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</si>
  <si>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</si>
  <si>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</si>
  <si>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</si>
  <si>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</si>
  <si>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</si>
  <si>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</si>
  <si>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</si>
  <si>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</si>
  <si>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</si>
  <si>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</si>
  <si>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</si>
  <si>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</si>
  <si>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</si>
  <si>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</si>
  <si>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</si>
  <si>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</si>
  <si>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</si>
  <si>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</si>
  <si>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</si>
  <si>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</si>
  <si>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</si>
  <si>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</si>
  <si>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</si>
  <si>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</si>
  <si>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</si>
  <si>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</si>
  <si>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</si>
  <si>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</si>
  <si>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</si>
  <si>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</si>
  <si>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</si>
  <si>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</si>
  <si>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</si>
  <si>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</si>
  <si>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</si>
  <si>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</si>
  <si>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</si>
  <si>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</si>
  <si>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</si>
  <si>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</si>
  <si>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</si>
  <si>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</si>
  <si>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</si>
  <si>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</si>
  <si>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</si>
  <si>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</si>
  <si>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</si>
  <si>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</si>
  <si>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</si>
  <si>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</si>
  <si>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</si>
  <si>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</si>
  <si>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</si>
  <si>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</si>
  <si>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</si>
  <si>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</si>
  <si>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</si>
  <si>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</si>
  <si>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</si>
  <si>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</si>
  <si>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</si>
  <si>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</si>
  <si>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</si>
  <si>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</si>
  <si>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</si>
  <si>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</si>
  <si>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</si>
  <si>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</si>
  <si>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</si>
  <si>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</si>
  <si>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</si>
  <si>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</si>
  <si>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</si>
  <si>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</si>
  <si>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</si>
  <si>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</si>
  <si>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</si>
  <si>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</si>
  <si>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</si>
  <si>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</si>
  <si>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</si>
  <si>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</si>
  <si>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</si>
  <si>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</si>
  <si>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</si>
  <si>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</si>
  <si>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</si>
  <si>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</si>
  <si>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</si>
  <si>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</si>
  <si>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</si>
  <si>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</si>
  <si>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</si>
  <si>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</si>
  <si>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</si>
  <si>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</si>
  <si>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</si>
  <si>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</si>
  <si>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</si>
  <si>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</si>
  <si>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</si>
  <si>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</si>
  <si>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</si>
  <si>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</si>
  <si>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</si>
  <si>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</si>
  <si>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</si>
  <si>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</si>
  <si>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</si>
  <si>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</si>
  <si>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</si>
  <si>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</si>
  <si>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</si>
  <si>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</si>
  <si>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</si>
  <si>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</si>
  <si>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</si>
  <si>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</si>
  <si>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</si>
  <si>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</si>
  <si>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</si>
  <si>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</si>
  <si>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</si>
  <si>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</si>
  <si>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</si>
  <si>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</si>
  <si>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</si>
  <si>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</si>
  <si>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</si>
  <si>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</si>
  <si>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</si>
  <si>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</si>
  <si>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</si>
  <si>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</si>
  <si>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</si>
  <si>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</si>
  <si>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</si>
  <si>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</si>
  <si>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</si>
  <si>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</si>
  <si>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</si>
  <si>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</si>
  <si>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</si>
  <si>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</si>
  <si>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</si>
  <si>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</si>
  <si>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</si>
  <si>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</si>
  <si>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</si>
  <si>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</si>
  <si>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</si>
  <si>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</si>
  <si>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</si>
  <si>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</si>
  <si>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</si>
  <si>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</si>
  <si>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</si>
  <si>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</si>
  <si>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</si>
  <si>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</si>
  <si>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</si>
  <si>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</si>
  <si>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</si>
  <si>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</si>
  <si>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</si>
  <si>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</si>
  <si>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</si>
  <si>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</si>
  <si>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</si>
  <si>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</si>
  <si>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</si>
  <si>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</si>
  <si>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</si>
  <si>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</si>
  <si>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</si>
  <si>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</si>
  <si>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</si>
  <si>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</si>
  <si>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</si>
  <si>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</si>
  <si>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</si>
  <si>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</si>
  <si>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</si>
  <si>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</si>
  <si>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</si>
  <si>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</si>
  <si>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</si>
  <si>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</si>
  <si>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</si>
  <si>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</si>
  <si>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</si>
  <si>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</si>
  <si>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</si>
  <si>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</si>
  <si>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</si>
  <si>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</si>
  <si>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</si>
  <si>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</si>
  <si>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</si>
  <si>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</si>
  <si>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</si>
  <si>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</si>
  <si>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</si>
  <si>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</si>
  <si>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</si>
  <si>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</si>
  <si>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</si>
  <si>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</si>
  <si>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</si>
  <si>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</si>
  <si>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</si>
  <si>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</si>
  <si>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</si>
  <si>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</si>
  <si>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</si>
  <si>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</si>
  <si>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</si>
  <si>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</si>
  <si>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</si>
  <si>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</si>
  <si>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</si>
  <si>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</si>
  <si>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</si>
  <si>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</si>
  <si>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</si>
  <si>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</si>
  <si>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</si>
  <si>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</si>
  <si>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</si>
  <si>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</si>
  <si>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</si>
  <si>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</si>
  <si>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</si>
  <si>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</si>
  <si>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</si>
  <si>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</si>
  <si>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</si>
  <si>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</si>
  <si>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</si>
  <si>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</si>
  <si>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</si>
  <si>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</si>
  <si>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</si>
  <si>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</si>
  <si>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</si>
  <si>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</si>
  <si>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</si>
  <si>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</si>
  <si>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</si>
  <si>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</si>
  <si>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</si>
  <si>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</si>
  <si>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</si>
  <si>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</si>
  <si>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</si>
  <si>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</si>
  <si>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</si>
  <si>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</si>
  <si>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</si>
  <si>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</si>
  <si>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</si>
  <si>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</si>
  <si>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</si>
  <si>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</si>
  <si>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</si>
  <si>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</si>
  <si>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</si>
  <si>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</si>
  <si>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</si>
  <si>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</si>
  <si>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</si>
  <si>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</si>
  <si>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</si>
  <si>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</si>
  <si>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</si>
  <si>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</si>
  <si>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</si>
  <si>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</si>
  <si>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</si>
  <si>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</si>
  <si>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</si>
  <si>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</si>
  <si>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</si>
  <si>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</si>
  <si>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</si>
  <si>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</si>
  <si>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</si>
  <si>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</si>
  <si>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</si>
  <si>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</si>
  <si>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</si>
  <si>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</si>
  <si>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</si>
  <si>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</si>
  <si>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</si>
  <si>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</si>
  <si>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</si>
  <si>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</si>
  <si>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</si>
  <si>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</si>
  <si>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</si>
  <si>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</si>
  <si>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</si>
  <si>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</si>
  <si>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</si>
  <si>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</si>
  <si>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</si>
  <si>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</si>
  <si>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</si>
  <si>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</si>
  <si>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</si>
  <si>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</si>
  <si>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</si>
  <si>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</si>
  <si>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</si>
  <si>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</si>
  <si>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</si>
  <si>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</si>
  <si>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</si>
  <si>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</si>
  <si>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</si>
  <si>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</si>
  <si>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</si>
  <si>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</si>
  <si>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</si>
  <si>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</si>
  <si>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</si>
  <si>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</si>
  <si>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</si>
  <si>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</si>
  <si>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</si>
  <si>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</si>
  <si>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</si>
  <si>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</si>
  <si>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</si>
  <si>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</si>
  <si>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</si>
  <si>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</si>
  <si>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</si>
  <si>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</si>
  <si>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</si>
  <si>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</si>
  <si>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</si>
  <si>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</si>
  <si>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</si>
  <si>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</si>
  <si>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</si>
  <si>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</si>
  <si>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</si>
  <si>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</si>
  <si>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</si>
  <si>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</si>
  <si>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</si>
  <si>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</si>
  <si>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</si>
  <si>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</si>
  <si>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</si>
  <si>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</si>
  <si>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</si>
  <si>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</si>
  <si>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</si>
  <si>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</si>
  <si>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</si>
  <si>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</si>
  <si>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</si>
  <si>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</si>
  <si>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</si>
  <si>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</si>
  <si>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</si>
  <si>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</si>
  <si>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</si>
  <si>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</si>
  <si>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</si>
  <si>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</si>
  <si>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</si>
  <si>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</si>
  <si>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</si>
  <si>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</si>
  <si>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</si>
  <si>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</si>
  <si>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</si>
  <si>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</si>
  <si>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</si>
  <si>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</si>
  <si>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</si>
  <si>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</si>
  <si>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</si>
  <si>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</si>
  <si>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</si>
  <si>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</si>
  <si>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</si>
  <si>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</si>
  <si>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</si>
  <si>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</si>
  <si>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</si>
  <si>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</si>
  <si>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</si>
  <si>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</si>
  <si>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</si>
  <si>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</si>
  <si>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</si>
  <si>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</si>
  <si>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</si>
  <si>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</si>
  <si>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</si>
  <si>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</si>
  <si>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</si>
  <si>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</si>
  <si>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</si>
  <si>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</si>
  <si>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</si>
  <si>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</si>
  <si>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</si>
  <si>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</si>
  <si>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</si>
  <si>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</si>
  <si>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</si>
  <si>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</si>
  <si>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</si>
  <si>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</si>
  <si>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</si>
  <si>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</si>
  <si>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</si>
  <si>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</si>
  <si>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</si>
  <si>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</si>
  <si>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</si>
  <si>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</si>
  <si>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</si>
  <si>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</si>
  <si>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</si>
  <si>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</si>
  <si>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</si>
  <si>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</si>
  <si>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</si>
  <si>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</si>
  <si>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</si>
  <si>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</si>
  <si>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</si>
  <si>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</si>
  <si>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</si>
  <si>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</si>
  <si>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</si>
  <si>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</si>
  <si>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</si>
  <si>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</si>
  <si>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</si>
  <si>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</si>
  <si>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</si>
  <si>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</si>
  <si>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</si>
  <si>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</si>
  <si>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</si>
  <si>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</si>
  <si>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</si>
  <si>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</si>
  <si>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</si>
  <si>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</si>
  <si>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</si>
  <si>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</si>
  <si>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</si>
  <si>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</si>
  <si>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</si>
  <si>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</si>
  <si>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</si>
  <si>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</si>
  <si>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</si>
  <si>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</si>
  <si>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</si>
  <si>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</si>
  <si>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</si>
  <si>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</si>
  <si>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</si>
  <si>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</si>
  <si>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</si>
  <si>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</si>
  <si>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</si>
  <si>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</si>
  <si>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</si>
  <si>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</si>
  <si>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</si>
  <si>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</si>
  <si>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</si>
  <si>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</si>
  <si>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</si>
  <si>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</si>
  <si>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</si>
  <si>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</si>
  <si>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</si>
  <si>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</si>
  <si>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</si>
  <si>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</si>
  <si>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</si>
  <si>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</si>
  <si>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</si>
  <si>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</si>
  <si>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</si>
  <si>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</si>
  <si>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</si>
  <si>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</si>
  <si>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</si>
  <si>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</si>
  <si>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</si>
  <si>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</si>
  <si>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</si>
  <si>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</si>
  <si>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</si>
  <si>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</si>
  <si>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</si>
  <si>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</si>
  <si>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</si>
  <si>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</si>
  <si>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</si>
  <si>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</si>
  <si>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</si>
  <si>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</si>
  <si>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</si>
  <si>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</si>
  <si>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</si>
  <si>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</si>
  <si>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</si>
  <si>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</si>
  <si>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</si>
  <si>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</si>
  <si>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</si>
  <si>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</si>
  <si>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</si>
  <si>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</si>
  <si>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</si>
  <si>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</si>
  <si>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</si>
  <si>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</si>
  <si>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</si>
  <si>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</si>
  <si>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</si>
  <si>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</si>
  <si>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</si>
  <si>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</si>
  <si>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</si>
  <si>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</si>
  <si>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</si>
  <si>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</si>
  <si>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</si>
  <si>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</si>
  <si>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</si>
  <si>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</si>
  <si>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</si>
  <si>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</si>
  <si>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</si>
  <si>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</si>
  <si>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</si>
  <si>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</si>
  <si>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</si>
  <si>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</si>
  <si>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</si>
  <si>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</si>
  <si>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</si>
  <si>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</si>
  <si>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</si>
  <si>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</si>
  <si>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</si>
  <si>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</si>
  <si>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</si>
  <si>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</si>
  <si>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</si>
  <si>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</si>
  <si>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</si>
  <si>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</si>
  <si>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</si>
  <si>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</si>
  <si>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</si>
  <si>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</si>
  <si>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</si>
  <si>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</si>
  <si>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</si>
  <si>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</si>
  <si>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</si>
  <si>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</si>
  <si>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</si>
  <si>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</si>
  <si>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</si>
  <si>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</si>
  <si>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</si>
  <si>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</si>
  <si>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</si>
  <si>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</si>
  <si>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</si>
  <si>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</si>
  <si>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</si>
  <si>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</si>
  <si>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</si>
  <si>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</si>
  <si>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</si>
  <si>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</si>
  <si>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</si>
  <si>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</si>
  <si>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</si>
  <si>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</si>
  <si>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</si>
  <si>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</si>
  <si>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</si>
  <si>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</si>
  <si>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</si>
  <si>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</si>
  <si>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</si>
  <si>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</si>
  <si>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</si>
  <si>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</si>
  <si>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</si>
  <si>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</si>
  <si>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</si>
  <si>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</si>
  <si>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</si>
  <si>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</si>
  <si>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</si>
  <si>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</si>
  <si>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</si>
  <si>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</si>
  <si>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</si>
  <si>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</si>
  <si>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</si>
  <si>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</si>
  <si>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</si>
  <si>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</si>
  <si>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</si>
  <si>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</si>
  <si>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</si>
  <si>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</si>
  <si>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</si>
  <si>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</si>
  <si>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</si>
  <si>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</si>
  <si>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</si>
  <si>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</si>
  <si>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</si>
  <si>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</si>
  <si>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</si>
  <si>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</si>
  <si>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</si>
  <si>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</si>
  <si>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</si>
  <si>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</si>
  <si>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</si>
  <si>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</si>
  <si>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</si>
  <si>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</si>
  <si>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</si>
  <si>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</si>
  <si>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</si>
  <si>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</si>
  <si>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</si>
  <si>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</si>
  <si>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</si>
  <si>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</si>
  <si>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</si>
  <si>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</si>
  <si>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</si>
  <si>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</si>
  <si>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</si>
  <si>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</si>
  <si>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</si>
  <si>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</si>
  <si>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</si>
  <si>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</si>
  <si>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</si>
  <si>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</si>
  <si>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</si>
  <si>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</si>
  <si>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</si>
  <si>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</si>
  <si>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</si>
  <si>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</si>
  <si>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</si>
  <si>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</si>
  <si>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</si>
  <si>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</si>
  <si>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</si>
  <si>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</si>
  <si>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</si>
  <si>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</si>
  <si>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</si>
  <si>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</si>
  <si>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</si>
  <si>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</si>
  <si>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</si>
  <si>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</si>
  <si>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</si>
  <si>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</si>
  <si>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</si>
  <si>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</si>
  <si>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</si>
  <si>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</si>
  <si>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</si>
  <si>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</si>
  <si>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</si>
  <si>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</si>
  <si>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</si>
  <si>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</si>
  <si>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</si>
  <si>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</si>
  <si>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</si>
  <si>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</si>
  <si>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</si>
  <si>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</si>
  <si>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</si>
  <si>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</si>
  <si>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</si>
  <si>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</si>
  <si>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</si>
  <si>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</si>
  <si>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</si>
  <si>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</si>
  <si>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</si>
  <si>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</si>
  <si>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</si>
  <si>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</si>
  <si>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</si>
  <si>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</si>
  <si>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</si>
  <si>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</si>
  <si>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</si>
  <si>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</si>
  <si>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</si>
  <si>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</si>
  <si>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</si>
  <si>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</si>
  <si>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</si>
  <si>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</si>
  <si>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</si>
  <si>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</si>
  <si>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</si>
  <si>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</si>
  <si>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</si>
  <si>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</si>
  <si>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</si>
  <si>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</si>
  <si>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</si>
  <si>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</si>
  <si>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</si>
  <si>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</si>
  <si>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</si>
  <si>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</si>
  <si>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</si>
  <si>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</si>
  <si>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</si>
  <si>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</si>
  <si>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</si>
  <si>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</si>
  <si>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</si>
  <si>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</si>
  <si>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</si>
  <si>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</si>
  <si>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</si>
  <si>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</si>
  <si>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</si>
  <si>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</si>
  <si>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</si>
  <si>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</si>
  <si>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</si>
  <si>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</si>
  <si>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</si>
  <si>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</si>
  <si>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</si>
  <si>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</si>
  <si>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</si>
  <si>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</si>
  <si>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</si>
  <si>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</si>
  <si>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</si>
  <si>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</si>
  <si>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</si>
  <si>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</si>
  <si>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</si>
  <si>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</si>
  <si>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</si>
  <si>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</si>
  <si>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</si>
  <si>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</si>
  <si>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</si>
  <si>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</si>
  <si>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</si>
  <si>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</si>
  <si>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</si>
  <si>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</si>
  <si>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</si>
  <si>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</si>
  <si>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</si>
  <si>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</si>
  <si>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</si>
  <si>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</si>
  <si>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</si>
  <si>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</si>
  <si>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</si>
  <si>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</si>
  <si>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</si>
  <si>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</si>
  <si>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</si>
  <si>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</si>
  <si>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</si>
  <si>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</si>
  <si>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</si>
  <si>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</si>
  <si>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</si>
  <si>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</si>
  <si>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</si>
  <si>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</si>
  <si>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</si>
  <si>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</si>
  <si>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</si>
  <si>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</si>
  <si>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</si>
  <si>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</si>
  <si>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</si>
  <si>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</si>
  <si>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</si>
  <si>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</si>
  <si>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</si>
  <si>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</si>
  <si>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</si>
  <si>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</si>
  <si>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</si>
  <si>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</si>
  <si>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</si>
  <si>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</si>
  <si>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</si>
  <si>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</si>
  <si>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</si>
  <si>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</si>
  <si>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</si>
  <si>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</si>
  <si>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</si>
  <si>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</si>
  <si>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</si>
  <si>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</si>
  <si>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</si>
  <si>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</si>
  <si>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</si>
  <si>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</si>
  <si>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</si>
  <si>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</si>
  <si>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</si>
  <si>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</si>
  <si>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</si>
  <si>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</si>
  <si>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</si>
  <si>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</si>
  <si>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</si>
  <si>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</si>
  <si>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</si>
  <si>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</si>
  <si>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</si>
  <si>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</si>
  <si>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</si>
  <si>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</si>
  <si>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</si>
  <si>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</si>
  <si>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</si>
  <si>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</si>
  <si>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</si>
  <si>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</si>
  <si>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</si>
  <si>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</si>
  <si>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</si>
  <si>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</si>
  <si>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</si>
  <si>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</si>
  <si>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</si>
  <si>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</si>
  <si>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</si>
  <si>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</si>
  <si>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</si>
  <si>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</si>
  <si>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</si>
  <si>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</si>
  <si>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</si>
  <si>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</si>
  <si>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</si>
  <si>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</si>
  <si>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</si>
  <si>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</si>
  <si>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</si>
  <si>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</si>
  <si>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</si>
  <si>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</si>
  <si>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</si>
  <si>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</si>
  <si>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</si>
  <si>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</si>
  <si>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</si>
  <si>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</si>
  <si>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</si>
  <si>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</si>
  <si>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</si>
  <si>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</si>
  <si>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</si>
  <si>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</si>
  <si>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</si>
  <si>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</si>
  <si>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</si>
  <si>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</si>
  <si>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</si>
  <si>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</si>
  <si>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</si>
  <si>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</si>
  <si>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</si>
  <si>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</si>
  <si>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</si>
  <si>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</si>
  <si>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</si>
  <si>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</si>
  <si>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</si>
  <si>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</si>
  <si>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</si>
  <si>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</si>
  <si>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</si>
  <si>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</si>
  <si>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</si>
  <si>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</si>
  <si>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</si>
  <si>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</si>
  <si>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</si>
  <si>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</si>
  <si>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</si>
  <si>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</si>
  <si>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</si>
  <si>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</si>
  <si>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</si>
  <si>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</si>
  <si>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</si>
  <si>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</si>
  <si>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</si>
  <si>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</si>
  <si>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</si>
  <si>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</si>
  <si>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</si>
  <si>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</si>
  <si>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</si>
  <si>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</si>
  <si>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</si>
  <si>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</si>
  <si>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</si>
  <si>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</si>
  <si>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</si>
  <si>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</si>
  <si>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</si>
  <si>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</si>
  <si>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</si>
  <si>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</si>
  <si>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</si>
  <si>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</si>
  <si>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</si>
  <si>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</si>
  <si>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</si>
  <si>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</si>
  <si>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</si>
  <si>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</si>
  <si>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</si>
  <si>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</si>
  <si>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</si>
  <si>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</si>
  <si>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</si>
  <si>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</si>
  <si>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</si>
  <si>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</si>
  <si>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</si>
  <si>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</si>
  <si>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</si>
  <si>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</si>
  <si>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</si>
  <si>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</si>
  <si>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</si>
  <si>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</si>
  <si>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</si>
  <si>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</si>
  <si>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</si>
  <si>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</si>
  <si>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</si>
  <si>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</si>
  <si>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</si>
  <si>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</si>
  <si>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</si>
  <si>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</si>
  <si>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</si>
  <si>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</si>
  <si>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</si>
  <si>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</si>
  <si>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</si>
  <si>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</si>
  <si>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</si>
  <si>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</si>
  <si>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</si>
  <si>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</si>
  <si>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</si>
  <si>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</si>
  <si>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</si>
  <si>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</si>
  <si>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</si>
  <si>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</si>
  <si>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</si>
  <si>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</si>
  <si>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</si>
  <si>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</si>
  <si>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</si>
  <si>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</si>
  <si>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</si>
  <si>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</si>
  <si>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</si>
  <si>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</si>
  <si>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</si>
  <si>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</si>
  <si>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</si>
  <si>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</si>
  <si>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</si>
  <si>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</si>
  <si>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</si>
  <si>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</si>
  <si>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</si>
  <si>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</si>
  <si>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</si>
  <si>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</si>
  <si>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</si>
  <si>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</si>
  <si>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</si>
  <si>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</si>
  <si>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</si>
  <si>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</si>
  <si>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</si>
  <si>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</si>
  <si>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</si>
  <si>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</si>
  <si>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</si>
  <si>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</si>
  <si>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</si>
  <si>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</si>
  <si>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</si>
  <si>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</si>
  <si>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</si>
  <si>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</si>
  <si>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</si>
  <si>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</si>
  <si>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</si>
  <si>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</si>
  <si>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</si>
  <si>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</si>
  <si>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</si>
  <si>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</si>
  <si>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</si>
  <si>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</si>
  <si>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</si>
  <si>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</si>
  <si>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</si>
  <si>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</si>
  <si>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</si>
  <si>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</si>
  <si>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</si>
  <si>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</si>
  <si>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</si>
  <si>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</si>
  <si>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</si>
  <si>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</si>
  <si>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</si>
  <si>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</si>
  <si>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</si>
  <si>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</si>
  <si>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</si>
  <si>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</si>
  <si>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</si>
  <si>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</si>
  <si>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</si>
  <si>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</si>
  <si>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</si>
  <si>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</si>
  <si>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</si>
  <si>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</si>
  <si>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</si>
  <si>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</si>
  <si>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</si>
  <si>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</si>
  <si>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</si>
  <si>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</si>
  <si>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</si>
  <si>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</si>
  <si>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</si>
  <si>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</si>
  <si>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</si>
  <si>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</si>
  <si>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</si>
  <si>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</si>
  <si>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</si>
  <si>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</si>
  <si>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</si>
  <si>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</si>
  <si>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</si>
  <si>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</si>
  <si>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</si>
  <si>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</si>
  <si>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</si>
  <si>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</si>
  <si>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</si>
  <si>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</si>
  <si>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</si>
  <si>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</si>
  <si>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</si>
  <si>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</si>
  <si>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</si>
  <si>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</si>
  <si>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</si>
  <si>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</si>
  <si>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</si>
  <si>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</si>
  <si>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</si>
  <si>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</si>
  <si>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</si>
  <si>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</si>
  <si>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</si>
  <si>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</si>
  <si>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</si>
  <si>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</si>
  <si>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</si>
  <si>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</si>
  <si>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</si>
  <si>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</si>
  <si>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</si>
  <si>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</si>
  <si>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</si>
  <si>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</si>
  <si>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</si>
  <si>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</si>
  <si>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</si>
  <si>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</si>
  <si>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</si>
  <si>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</si>
  <si>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</si>
  <si>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</si>
  <si>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</si>
  <si>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</si>
  <si>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</si>
  <si>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</si>
  <si>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</si>
  <si>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</si>
  <si>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</si>
  <si>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</si>
  <si>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</si>
  <si>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</si>
  <si>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</si>
  <si>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</si>
  <si>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</si>
  <si>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</si>
  <si>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</si>
  <si>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</si>
  <si>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</si>
  <si>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</si>
  <si>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</si>
  <si>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</si>
  <si>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</si>
  <si>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</si>
  <si>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</si>
  <si>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</si>
  <si>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</si>
  <si>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</si>
  <si>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</si>
  <si>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</si>
  <si>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</si>
  <si>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</si>
  <si>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</si>
  <si>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</si>
  <si>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</si>
  <si>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</si>
  <si>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</si>
  <si>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</si>
  <si>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</si>
  <si>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</si>
  <si>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</si>
  <si>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</si>
  <si>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</si>
  <si>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</si>
  <si>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</si>
  <si>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</si>
  <si>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</si>
  <si>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</si>
  <si>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</si>
  <si>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</si>
  <si>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</si>
  <si>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</si>
  <si>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</si>
  <si>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</si>
  <si>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</si>
  <si>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</si>
  <si>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</si>
  <si>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</si>
  <si>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</si>
  <si>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</si>
  <si>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</si>
  <si>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</si>
  <si>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</si>
  <si>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</si>
  <si>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</si>
  <si>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</si>
  <si>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</si>
  <si>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</si>
  <si>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</si>
  <si>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</si>
  <si>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</si>
  <si>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</si>
  <si>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</si>
  <si>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</si>
  <si>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</si>
  <si>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</si>
  <si>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</si>
  <si>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</si>
  <si>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</si>
  <si>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</si>
  <si>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</si>
  <si>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</si>
  <si>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</si>
  <si>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</si>
  <si>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</si>
  <si>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</si>
  <si>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</si>
  <si>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</si>
  <si>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</si>
  <si>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</si>
  <si>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</si>
  <si>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</si>
  <si>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</si>
  <si>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</si>
  <si>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</si>
  <si>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</si>
  <si>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</si>
  <si>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</si>
  <si>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</si>
  <si>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</si>
  <si>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</si>
  <si>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</si>
  <si>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</si>
  <si>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</si>
  <si>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</si>
  <si>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</si>
  <si>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</si>
  <si>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</si>
  <si>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</si>
  <si>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</si>
  <si>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</si>
  <si>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</si>
  <si>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</si>
  <si>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</si>
  <si>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</si>
  <si>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</si>
  <si>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</si>
  <si>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</si>
  <si>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</si>
  <si>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</si>
  <si>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</si>
  <si>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</si>
  <si>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</si>
  <si>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</si>
  <si>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</si>
  <si>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</si>
  <si>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</si>
  <si>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</si>
  <si>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</si>
  <si>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</si>
  <si>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</si>
  <si>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</si>
  <si>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</si>
  <si>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</si>
  <si>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</si>
  <si>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</si>
  <si>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</si>
  <si>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</si>
  <si>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</si>
  <si>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</si>
  <si>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</si>
  <si>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</si>
  <si>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</si>
  <si>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</si>
  <si>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</si>
  <si>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</si>
  <si>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</si>
  <si>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</si>
  <si>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</si>
  <si>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</si>
  <si>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</si>
  <si>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</si>
  <si>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</si>
  <si>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</si>
  <si>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</si>
  <si>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</si>
  <si>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</si>
  <si>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</si>
  <si>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</si>
  <si>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</si>
  <si>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</si>
  <si>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</si>
  <si>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</si>
  <si>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</si>
  <si>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</si>
  <si>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</si>
  <si>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</si>
  <si>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</si>
  <si>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</si>
  <si>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</si>
  <si>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</si>
  <si>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</si>
  <si>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</si>
  <si>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</si>
  <si>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</si>
  <si>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</si>
  <si>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</si>
  <si>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</si>
  <si>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</si>
  <si>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</si>
  <si>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</si>
  <si>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</si>
  <si>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</si>
  <si>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</si>
  <si>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</si>
  <si>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</si>
  <si>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</si>
  <si>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</si>
  <si>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</si>
  <si>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</si>
  <si>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</si>
  <si>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</si>
  <si>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</si>
  <si>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</si>
  <si>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</si>
  <si>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</si>
  <si>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</si>
  <si>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</si>
  <si>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</si>
  <si>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</si>
  <si>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</si>
  <si>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</si>
  <si>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</si>
  <si>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</si>
  <si>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</si>
  <si>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</si>
  <si>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</si>
  <si>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</si>
  <si>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</si>
  <si>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</si>
  <si>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</si>
  <si>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</si>
  <si>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</si>
  <si>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</si>
  <si>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</si>
  <si>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</si>
  <si>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</si>
  <si>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</si>
  <si>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</si>
  <si>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</si>
  <si>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</si>
  <si>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</si>
  <si>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</si>
  <si>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</si>
  <si>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</si>
  <si>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</si>
  <si>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</si>
  <si>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</si>
  <si>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</si>
  <si>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</si>
  <si>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</si>
  <si>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</si>
  <si>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</si>
  <si>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</si>
  <si>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</si>
  <si>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</si>
  <si>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</si>
  <si>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</si>
  <si>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</si>
  <si>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</si>
  <si>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</si>
  <si>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</si>
  <si>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</si>
  <si>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</si>
  <si>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</si>
  <si>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</si>
  <si>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</si>
  <si>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</si>
  <si>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</si>
  <si>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</si>
  <si>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</si>
  <si>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</si>
  <si>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</si>
  <si>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</si>
  <si>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</si>
  <si>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</si>
  <si>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</si>
  <si>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</si>
  <si>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</si>
  <si>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</si>
  <si>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</si>
  <si>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</si>
  <si>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</si>
  <si>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</si>
  <si>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</si>
  <si>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</si>
  <si>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</si>
  <si>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</si>
  <si>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</si>
  <si>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</si>
  <si>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</si>
  <si>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</si>
  <si>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</si>
  <si>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</si>
  <si>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</si>
  <si>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</si>
  <si>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</si>
  <si>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</si>
  <si>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</si>
  <si>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</si>
  <si>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</si>
  <si>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</si>
  <si>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</si>
  <si>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</si>
  <si>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</si>
  <si>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</si>
  <si>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</si>
  <si>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</si>
  <si>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</si>
  <si>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</si>
  <si>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</si>
  <si>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</si>
  <si>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</si>
  <si>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</si>
  <si>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</si>
  <si>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</si>
  <si>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</si>
  <si>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</si>
  <si>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</si>
  <si>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</si>
  <si>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</si>
  <si>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</si>
  <si>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</si>
  <si>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</si>
  <si>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</si>
  <si>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</si>
  <si>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</si>
  <si>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</si>
  <si>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</si>
  <si>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</si>
  <si>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</si>
  <si>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</si>
  <si>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</si>
  <si>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</si>
  <si>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</si>
  <si>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</si>
  <si>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</si>
  <si>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</si>
  <si>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</si>
  <si>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</si>
  <si>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</si>
  <si>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</si>
  <si>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</si>
  <si>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</si>
  <si>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</si>
  <si>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</si>
  <si>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</si>
  <si>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</si>
  <si>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</si>
  <si>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</si>
  <si>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</si>
  <si>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</si>
  <si>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</si>
  <si>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</si>
  <si>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</si>
  <si>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</si>
  <si>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</si>
  <si>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</si>
  <si>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</si>
  <si>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</si>
  <si>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</si>
  <si>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</si>
  <si>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</si>
  <si>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</si>
  <si>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</si>
  <si>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</si>
  <si>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</si>
  <si>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</si>
  <si>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</si>
  <si>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</si>
  <si>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</si>
  <si>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</si>
  <si>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</si>
  <si>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</si>
  <si>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</si>
  <si>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</si>
  <si>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</si>
  <si>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</si>
  <si>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</si>
  <si>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</si>
  <si>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</si>
  <si>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</si>
  <si>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</si>
  <si>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</si>
  <si>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</si>
  <si>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</si>
  <si>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</si>
  <si>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</si>
  <si>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</si>
  <si>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</si>
  <si>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</si>
  <si>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</si>
  <si>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</si>
  <si>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</si>
  <si>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</si>
  <si>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</si>
  <si>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</si>
  <si>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</si>
  <si>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</si>
  <si>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</si>
  <si>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</si>
  <si>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</si>
  <si>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</si>
  <si>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</si>
  <si>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</si>
  <si>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</si>
  <si>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</si>
  <si>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</si>
  <si>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</si>
  <si>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</si>
  <si>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</si>
  <si>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</si>
  <si>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</si>
  <si>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</si>
  <si>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</si>
  <si>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</si>
  <si>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</si>
  <si>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</si>
  <si>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</si>
  <si>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</si>
  <si>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</si>
  <si>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</si>
  <si>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</si>
  <si>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</si>
  <si>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</si>
  <si>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</si>
  <si>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</si>
  <si>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</si>
  <si>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</si>
  <si>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</si>
  <si>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</si>
  <si>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</si>
  <si>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</si>
  <si>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</si>
  <si>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</si>
  <si>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</si>
  <si>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</si>
  <si>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</si>
  <si>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</si>
  <si>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</si>
  <si>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</si>
  <si>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</si>
  <si>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</si>
  <si>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</si>
  <si>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</si>
  <si>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</si>
  <si>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</si>
  <si>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</si>
  <si>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</si>
  <si>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</si>
  <si>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</si>
  <si>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</si>
  <si>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</si>
  <si>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</si>
  <si>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</si>
  <si>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</si>
  <si>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</si>
  <si>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</si>
  <si>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</si>
  <si>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</si>
  <si>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</si>
  <si>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</si>
  <si>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</si>
  <si>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</si>
  <si>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</si>
  <si>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</si>
  <si>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</si>
  <si>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</si>
  <si>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</si>
  <si>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</si>
  <si>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</si>
  <si>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</si>
  <si>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</si>
  <si>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</si>
  <si>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</si>
  <si>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</si>
  <si>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</si>
  <si>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</si>
  <si>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</si>
  <si>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</si>
  <si>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</si>
  <si>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</si>
  <si>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</si>
  <si>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</si>
  <si>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</si>
  <si>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</si>
  <si>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</si>
  <si>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</si>
  <si>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</si>
  <si>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</si>
  <si>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</si>
  <si>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</si>
  <si>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</si>
  <si>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</si>
  <si>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</si>
  <si>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</si>
  <si>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</si>
  <si>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</si>
  <si>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</si>
  <si>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</si>
  <si>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</si>
  <si>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</si>
  <si>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</si>
  <si>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</si>
  <si>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</si>
  <si>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</si>
  <si>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</si>
  <si>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</si>
  <si>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</si>
  <si>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</si>
  <si>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</si>
  <si>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</si>
  <si>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</si>
  <si>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</si>
  <si>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</si>
  <si>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</si>
  <si>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</si>
  <si>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</si>
  <si>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</si>
  <si>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</si>
  <si>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</si>
  <si>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</si>
  <si>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</si>
  <si>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</si>
  <si>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</si>
  <si>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</si>
  <si>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</si>
  <si>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</si>
  <si>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</si>
  <si>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</si>
  <si>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</si>
  <si>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</si>
  <si>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</si>
  <si>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</si>
  <si>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</si>
  <si>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</si>
  <si>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</si>
  <si>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</si>
  <si>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</si>
  <si>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</si>
  <si>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</si>
  <si>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</si>
  <si>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</si>
  <si>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</si>
  <si>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</si>
  <si>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</si>
  <si>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</si>
  <si>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</si>
  <si>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</si>
  <si>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</si>
  <si>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</si>
  <si>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</si>
  <si>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</si>
  <si>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</si>
  <si>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</si>
  <si>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</si>
  <si>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</si>
  <si>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</si>
  <si>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</si>
  <si>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</si>
  <si>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</si>
  <si>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</si>
  <si>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</si>
  <si>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</si>
  <si>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</si>
  <si>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</si>
  <si>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</si>
  <si>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</si>
  <si>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</si>
  <si>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</si>
  <si>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</si>
  <si>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</si>
  <si>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</si>
  <si>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</si>
  <si>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</si>
  <si>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</si>
  <si>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</si>
  <si>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</si>
  <si>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</si>
  <si>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</si>
  <si>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</si>
  <si>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</si>
  <si>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</si>
  <si>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</si>
  <si>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</si>
  <si>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</si>
  <si>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</si>
  <si>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</si>
  <si>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</si>
  <si>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</si>
  <si>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</si>
  <si>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</si>
  <si>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</si>
  <si>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</si>
  <si>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</si>
  <si>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</si>
  <si>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</si>
  <si>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</si>
  <si>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</si>
  <si>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</si>
  <si>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</si>
  <si>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</si>
  <si>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</si>
  <si>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</si>
  <si>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</si>
  <si>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</si>
  <si>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</si>
  <si>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</si>
  <si>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</si>
  <si>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</si>
  <si>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</si>
  <si>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</si>
  <si>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</si>
  <si>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</si>
  <si>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</si>
  <si>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</si>
  <si>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</si>
  <si>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</si>
  <si>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</si>
  <si>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</si>
  <si>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</si>
  <si>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</si>
  <si>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</si>
  <si>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</si>
  <si>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</si>
  <si>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</si>
  <si>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</si>
  <si>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</si>
  <si>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</si>
  <si>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</si>
  <si>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</si>
  <si>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</si>
  <si>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</si>
  <si>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</si>
  <si>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</si>
  <si>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</si>
  <si>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</si>
  <si>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</si>
  <si>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</si>
  <si>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</si>
  <si>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</si>
  <si>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</si>
  <si>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</si>
  <si>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</si>
  <si>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</si>
  <si>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</si>
  <si>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</si>
  <si>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</si>
  <si>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</si>
  <si>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</si>
  <si>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</si>
  <si>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</si>
  <si>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</si>
  <si>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</si>
  <si>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</si>
  <si>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</si>
  <si>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</si>
  <si>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</si>
  <si>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</si>
  <si>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</si>
  <si>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</si>
  <si>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</si>
  <si>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</si>
  <si>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</si>
  <si>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</si>
  <si>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</si>
  <si>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</si>
  <si>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</si>
  <si>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</si>
  <si>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</si>
  <si>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</si>
  <si>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</si>
  <si>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</si>
  <si>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</si>
  <si>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</si>
  <si>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</si>
  <si>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</si>
  <si>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</si>
  <si>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</si>
  <si>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</si>
  <si>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</si>
  <si>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</si>
  <si>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</si>
  <si>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</si>
  <si>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</si>
  <si>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</si>
  <si>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</si>
  <si>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</si>
  <si>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</si>
  <si>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</si>
  <si>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</si>
  <si>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</si>
  <si>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</si>
  <si>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</si>
  <si>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</si>
  <si>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</si>
  <si>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</si>
  <si>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</si>
  <si>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</si>
  <si>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</si>
  <si>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</si>
  <si>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</si>
  <si>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</si>
  <si>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</si>
  <si>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</si>
  <si>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</si>
  <si>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</si>
  <si>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</si>
  <si>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</si>
  <si>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</si>
  <si>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</si>
  <si>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</si>
  <si>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</si>
  <si>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</si>
  <si>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</si>
  <si>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</si>
  <si>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</si>
  <si>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</si>
  <si>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</si>
  <si>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</si>
  <si>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</si>
  <si>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</si>
  <si>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</si>
  <si>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</si>
  <si>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</si>
  <si>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</si>
  <si>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</si>
  <si>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</si>
  <si>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</si>
  <si>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</si>
  <si>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</si>
  <si>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</si>
  <si>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</si>
  <si>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</si>
  <si>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</si>
  <si>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</si>
  <si>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</si>
  <si>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</si>
  <si>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</si>
  <si>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</si>
  <si>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</si>
  <si>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</si>
  <si>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</si>
  <si>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</si>
  <si>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</si>
  <si>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</si>
  <si>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</si>
  <si>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</si>
  <si>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</si>
  <si>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</si>
  <si>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</si>
  <si>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</si>
  <si>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</si>
  <si>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</si>
  <si>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</si>
  <si>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</si>
  <si>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</si>
  <si>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</si>
  <si>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</si>
  <si>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</si>
  <si>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</si>
  <si>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</si>
  <si>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</si>
  <si>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</si>
  <si>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</si>
  <si>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</si>
  <si>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</si>
  <si>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</si>
  <si>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</si>
  <si>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</si>
  <si>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</si>
  <si>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</si>
  <si>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</si>
  <si>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</si>
  <si>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</si>
  <si>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</si>
  <si>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</si>
  <si>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</si>
  <si>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</si>
  <si>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</si>
  <si>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</si>
  <si>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</si>
  <si>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</si>
  <si>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</si>
  <si>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</si>
  <si>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</si>
  <si>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</si>
  <si>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</si>
  <si>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</si>
  <si>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</si>
  <si>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</si>
  <si>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</si>
  <si>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</si>
  <si>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</si>
  <si>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</si>
  <si>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</si>
  <si>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</si>
  <si>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</si>
  <si>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</si>
  <si>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</si>
  <si>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</si>
  <si>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</si>
  <si>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</si>
  <si>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</si>
  <si>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</si>
  <si>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</si>
  <si>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</si>
  <si>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</si>
  <si>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</si>
  <si>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</si>
  <si>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</si>
  <si>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</si>
  <si>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</si>
  <si>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</si>
  <si>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</si>
  <si>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</si>
  <si>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</si>
  <si>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</si>
  <si>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</si>
  <si>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</si>
  <si>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</si>
  <si>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</si>
  <si>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</si>
  <si>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</si>
  <si>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</si>
  <si>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</si>
  <si>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</si>
  <si>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</si>
  <si>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</si>
  <si>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</si>
  <si>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</si>
  <si>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</si>
  <si>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</si>
  <si>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</si>
  <si>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</si>
  <si>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</si>
  <si>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</si>
  <si>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</si>
  <si>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</si>
  <si>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</si>
  <si>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</si>
  <si>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</si>
  <si>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</si>
  <si>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</si>
  <si>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</si>
  <si>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</si>
  <si>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</si>
  <si>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</si>
  <si>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</si>
  <si>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</si>
  <si>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</si>
  <si>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</si>
  <si>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</si>
  <si>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</si>
  <si>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</si>
  <si>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</si>
  <si>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</si>
  <si>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</si>
  <si>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</si>
  <si>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</si>
  <si>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</si>
  <si>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</si>
  <si>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</si>
  <si>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</si>
  <si>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</si>
  <si>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</si>
  <si>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</si>
  <si>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</si>
  <si>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</si>
  <si>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</si>
  <si>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</si>
  <si>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</si>
  <si>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</si>
  <si>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</si>
  <si>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</si>
  <si>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</si>
  <si>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</si>
  <si>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</si>
  <si>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</si>
  <si>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</si>
  <si>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</si>
  <si>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</si>
  <si>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</si>
  <si>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</si>
  <si>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</si>
  <si>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</si>
  <si>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</si>
  <si>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</si>
  <si>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</si>
  <si>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</si>
  <si>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</si>
  <si>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</si>
  <si>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</si>
  <si>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</si>
  <si>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</si>
  <si>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</si>
  <si>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</si>
  <si>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</si>
  <si>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</si>
  <si>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</si>
  <si>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</si>
  <si>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</si>
  <si>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</si>
  <si>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</si>
  <si>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</si>
  <si>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</si>
  <si>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</si>
  <si>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</si>
  <si>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</si>
  <si>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</si>
  <si>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</si>
  <si>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</si>
  <si>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</si>
  <si>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</si>
  <si>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</si>
  <si>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</si>
  <si>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</si>
  <si>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</si>
  <si>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</si>
  <si>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</si>
  <si>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</si>
  <si>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</si>
  <si>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</si>
  <si>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</si>
  <si>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</si>
  <si>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</si>
  <si>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</si>
  <si>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</si>
  <si>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</si>
  <si>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</si>
  <si>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</si>
  <si>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</si>
  <si>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</si>
  <si>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</si>
  <si>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</si>
  <si>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</si>
  <si>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</si>
  <si>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</si>
  <si>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</si>
  <si>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</si>
  <si>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</si>
  <si>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</si>
  <si>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</si>
  <si>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</si>
  <si>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</si>
  <si>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</si>
  <si>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</si>
  <si>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</si>
  <si>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</si>
  <si>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</si>
  <si>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</si>
  <si>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</si>
  <si>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</si>
  <si>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</si>
  <si>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</si>
  <si>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</si>
  <si>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</si>
  <si>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</si>
  <si>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</si>
  <si>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</si>
  <si>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</si>
  <si>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</si>
  <si>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</si>
  <si>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</si>
  <si>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</si>
  <si>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</si>
  <si>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</si>
  <si>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</si>
  <si>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</si>
  <si>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</si>
  <si>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</si>
  <si>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</si>
  <si>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</si>
  <si>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</si>
  <si>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</si>
  <si>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</si>
  <si>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</si>
  <si>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</si>
  <si>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</si>
  <si>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</si>
  <si>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</si>
  <si>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</si>
  <si>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</si>
  <si>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</si>
  <si>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</si>
  <si>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</si>
  <si>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</si>
  <si>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</si>
  <si>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</si>
  <si>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</si>
  <si>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</si>
  <si>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</si>
  <si>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</si>
  <si>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</si>
  <si>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</si>
  <si>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</si>
  <si>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</si>
  <si>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</si>
  <si>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</si>
  <si>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</si>
  <si>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</si>
  <si>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</si>
  <si>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</si>
  <si>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</si>
  <si>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</si>
  <si>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</si>
  <si>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</si>
  <si>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</si>
  <si>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</si>
  <si>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</si>
  <si>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</si>
  <si>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</si>
  <si>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</si>
  <si>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</si>
  <si>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</si>
  <si>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</si>
  <si>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</si>
  <si>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</si>
  <si>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</si>
  <si>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</si>
  <si>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</si>
  <si>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</si>
  <si>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</si>
  <si>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</si>
  <si>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</si>
  <si>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</si>
  <si>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</si>
  <si>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</si>
  <si>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</si>
  <si>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</si>
  <si>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</si>
  <si>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</si>
  <si>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</si>
  <si>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</si>
  <si>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</si>
  <si>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</si>
  <si>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</si>
  <si>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</si>
  <si>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</si>
  <si>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</si>
  <si>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</si>
  <si>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</si>
  <si>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</si>
  <si>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</si>
  <si>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</si>
  <si>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</si>
  <si>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</si>
  <si>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</si>
  <si>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</si>
  <si>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</si>
  <si>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</si>
  <si>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</si>
  <si>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</si>
  <si>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</si>
  <si>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</si>
  <si>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</si>
  <si>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</si>
  <si>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</si>
  <si>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</si>
  <si>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</si>
  <si>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</si>
  <si>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</si>
  <si>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</si>
  <si>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</si>
  <si>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</si>
  <si>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</si>
  <si>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</si>
  <si>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</si>
  <si>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</si>
  <si>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</si>
  <si>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</si>
  <si>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</si>
  <si>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</si>
  <si>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</si>
  <si>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</si>
  <si>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</si>
  <si>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</si>
  <si>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</si>
  <si>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</si>
  <si>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</si>
  <si>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</si>
  <si>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</si>
  <si>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</si>
  <si>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</si>
  <si>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</si>
  <si>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</si>
  <si>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</si>
  <si>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</si>
  <si>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</si>
  <si>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</si>
  <si>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</si>
  <si>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</si>
  <si>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</si>
  <si>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</si>
  <si>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</si>
  <si>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</si>
  <si>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</si>
  <si>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</si>
  <si>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</si>
  <si>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</si>
  <si>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</si>
  <si>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</si>
  <si>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</si>
  <si>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</si>
  <si>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</si>
  <si>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</si>
  <si>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</si>
  <si>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</si>
  <si>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</si>
  <si>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</si>
  <si>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</si>
  <si>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</si>
  <si>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</si>
  <si>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</si>
  <si>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</si>
  <si>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</si>
  <si>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</si>
  <si>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</si>
  <si>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</si>
  <si>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</si>
  <si>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</si>
  <si>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</si>
  <si>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</si>
  <si>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</si>
  <si>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</si>
  <si>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</si>
  <si>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</si>
  <si>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</si>
  <si>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</si>
  <si>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</si>
  <si>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</si>
  <si>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</si>
  <si>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</si>
  <si>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</si>
  <si>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</si>
  <si>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</si>
  <si>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</si>
  <si>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</si>
  <si>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</si>
  <si>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</si>
  <si>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</si>
  <si>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</si>
  <si>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</si>
  <si>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</si>
  <si>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</si>
  <si>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</si>
  <si>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</si>
  <si>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</si>
  <si>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</si>
  <si>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</si>
  <si>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</si>
  <si>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</si>
  <si>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</si>
  <si>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</si>
  <si>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</si>
  <si>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</si>
  <si>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</si>
  <si>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</si>
  <si>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</si>
  <si>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</si>
  <si>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</si>
  <si>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</si>
  <si>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</si>
  <si>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</si>
  <si>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</si>
  <si>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</si>
  <si>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</si>
  <si>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</si>
  <si>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</si>
  <si>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</si>
  <si>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</si>
  <si>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</si>
  <si>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</si>
  <si>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</si>
  <si>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</si>
  <si>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</si>
  <si>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</si>
  <si>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</si>
  <si>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</si>
  <si>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</si>
  <si>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</si>
  <si>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</si>
  <si>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</si>
  <si>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</si>
  <si>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</si>
  <si>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</si>
  <si>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</si>
  <si>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</si>
  <si>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</si>
  <si>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</si>
  <si>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</si>
  <si>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</si>
  <si>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</si>
  <si>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</si>
  <si>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</si>
  <si>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</si>
  <si>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</si>
  <si>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</si>
  <si>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</si>
  <si>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</si>
  <si>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</si>
  <si>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</si>
  <si>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</si>
  <si>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</si>
  <si>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</si>
  <si>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</si>
  <si>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</si>
  <si>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</si>
  <si>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</si>
  <si>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</si>
  <si>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</si>
  <si>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</si>
  <si>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</si>
  <si>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</si>
  <si>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</si>
  <si>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</si>
  <si>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</si>
  <si>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</si>
  <si>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</si>
  <si>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</si>
  <si>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</si>
  <si>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</si>
  <si>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</si>
  <si>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</si>
  <si>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</si>
  <si>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</si>
  <si>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</si>
  <si>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</si>
  <si>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</si>
  <si>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</si>
  <si>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</si>
  <si>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</si>
  <si>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</si>
  <si>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</si>
  <si>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</si>
  <si>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</si>
  <si>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</si>
  <si>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</si>
  <si>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</si>
  <si>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</si>
  <si>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</si>
  <si>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</si>
  <si>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</si>
  <si>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</si>
  <si>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</si>
  <si>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</si>
  <si>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</si>
  <si>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</si>
  <si>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</si>
  <si>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</si>
  <si>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</si>
  <si>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</si>
  <si>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</si>
  <si>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</si>
  <si>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</si>
  <si>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</si>
  <si>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</si>
  <si>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</si>
  <si>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</si>
  <si>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</si>
  <si>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</si>
  <si>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</si>
  <si>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</si>
  <si>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</si>
  <si>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</si>
  <si>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</si>
  <si>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</si>
  <si>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</si>
  <si>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</si>
  <si>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</si>
  <si>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</si>
  <si>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</si>
  <si>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</si>
  <si>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</si>
  <si>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</si>
  <si>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</si>
  <si>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</si>
  <si>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</si>
  <si>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</si>
  <si>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</si>
  <si>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</si>
  <si>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</si>
  <si>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</si>
  <si>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</si>
  <si>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</si>
  <si>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</si>
  <si>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</si>
  <si>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</si>
  <si>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</si>
  <si>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</si>
  <si>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</si>
  <si>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</si>
  <si>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</si>
  <si>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</si>
  <si>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</si>
  <si>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</si>
  <si>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</si>
  <si>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</si>
  <si>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</si>
  <si>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</si>
  <si>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</si>
  <si>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</si>
  <si>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</si>
  <si>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</si>
  <si>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</si>
  <si>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</si>
  <si>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</si>
  <si>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</si>
  <si>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</si>
  <si>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</si>
  <si>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</si>
  <si>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</si>
  <si>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</si>
  <si>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</si>
  <si>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</si>
  <si>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</si>
  <si>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</si>
  <si>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</si>
  <si>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</si>
  <si>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</si>
  <si>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</si>
  <si>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</si>
  <si>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</si>
  <si>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</si>
  <si>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</si>
  <si>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</si>
  <si>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</si>
  <si>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</si>
  <si>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</si>
  <si>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</si>
  <si>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</si>
  <si>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</si>
  <si>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</si>
  <si>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</si>
  <si>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</si>
  <si>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</si>
  <si>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</si>
  <si>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</si>
  <si>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</si>
  <si>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</si>
  <si>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</si>
  <si>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</si>
  <si>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</si>
  <si>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</si>
  <si>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</si>
  <si>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</si>
  <si>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</si>
  <si>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</si>
  <si>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</si>
  <si>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</si>
  <si>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</si>
  <si>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</si>
  <si>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</si>
  <si>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</si>
  <si>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</si>
  <si>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</si>
  <si>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</si>
  <si>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</si>
  <si>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</si>
  <si>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</si>
  <si>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</si>
  <si>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</si>
  <si>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</si>
  <si>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</si>
  <si>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</si>
  <si>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</si>
  <si>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</si>
  <si>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</si>
  <si>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</si>
  <si>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</si>
  <si>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</si>
  <si>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</si>
  <si>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</si>
  <si>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</si>
  <si>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</si>
  <si>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</si>
  <si>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</si>
  <si>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</si>
  <si>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</si>
  <si>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</si>
  <si>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</si>
  <si>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</si>
  <si>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</si>
  <si>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</si>
  <si>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</si>
  <si>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</si>
  <si>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</si>
  <si>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</si>
  <si>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</si>
  <si>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</si>
  <si>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</si>
  <si>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</si>
  <si>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</si>
  <si>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</si>
  <si>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</si>
  <si>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</si>
  <si>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</si>
  <si>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</si>
  <si>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</si>
  <si>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</si>
  <si>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</si>
  <si>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</si>
  <si>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</si>
  <si>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</si>
  <si>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</si>
  <si>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</si>
  <si>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</si>
  <si>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</si>
  <si>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</si>
  <si>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</si>
  <si>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</si>
  <si>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</si>
  <si>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</si>
  <si>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</si>
  <si>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</si>
  <si>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</si>
  <si>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</si>
  <si>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</si>
  <si>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</si>
  <si>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</si>
  <si>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</si>
  <si>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</si>
  <si>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</si>
  <si>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</si>
  <si>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</si>
  <si>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</si>
  <si>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</si>
  <si>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</si>
  <si>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</si>
  <si>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</si>
  <si>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</si>
  <si>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</si>
  <si>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</si>
  <si>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</si>
  <si>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</si>
  <si>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</si>
  <si>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</si>
  <si>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</si>
  <si>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</si>
  <si>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</si>
  <si>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</si>
  <si>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</si>
  <si>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</si>
  <si>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</si>
  <si>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</si>
  <si>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</si>
  <si>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</si>
  <si>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</si>
  <si>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</si>
  <si>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</si>
  <si>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</si>
  <si>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</si>
  <si>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</si>
  <si>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</si>
  <si>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</si>
  <si>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</si>
  <si>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</si>
  <si>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</si>
  <si>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</si>
  <si>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</si>
  <si>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</si>
  <si>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</si>
  <si>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</si>
  <si>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</si>
  <si>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</si>
  <si>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</si>
  <si>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</si>
  <si>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</si>
  <si>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</si>
  <si>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</si>
  <si>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</si>
  <si>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</si>
  <si>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</si>
  <si>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</si>
  <si>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</si>
  <si>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</si>
  <si>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</si>
  <si>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</si>
  <si>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</si>
  <si>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</si>
  <si>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</si>
  <si>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</si>
  <si>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</si>
  <si>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</si>
  <si>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</si>
  <si>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</si>
  <si>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</si>
  <si>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</si>
  <si>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</si>
  <si>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</si>
  <si>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</si>
  <si>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</si>
  <si>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</si>
  <si>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</si>
  <si>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</si>
  <si>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</si>
  <si>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</si>
  <si>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</si>
  <si>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</si>
  <si>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</si>
  <si>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</si>
  <si>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</si>
  <si>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</si>
  <si>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</si>
  <si>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</si>
  <si>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</si>
  <si>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</si>
  <si>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</si>
  <si>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</si>
  <si>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</si>
  <si>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</si>
  <si>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</si>
  <si>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</si>
  <si>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</si>
  <si>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</si>
  <si>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</si>
  <si>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</si>
  <si>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</si>
  <si>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</si>
  <si>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</si>
  <si>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</si>
  <si>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</si>
  <si>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</si>
  <si>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</si>
  <si>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</si>
  <si>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</si>
  <si>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</si>
  <si>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</si>
  <si>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</si>
  <si>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</si>
  <si>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</si>
  <si>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</si>
  <si>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</si>
  <si>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</si>
  <si>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</si>
  <si>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</si>
  <si>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</si>
  <si>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</si>
  <si>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</si>
  <si>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</si>
  <si>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</si>
  <si>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</si>
  <si>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</si>
  <si>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</si>
  <si>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</si>
  <si>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</si>
  <si>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</si>
  <si>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</si>
  <si>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</si>
  <si>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</si>
  <si>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</si>
  <si>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</si>
  <si>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</si>
  <si>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</si>
  <si>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</si>
  <si>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</si>
  <si>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</si>
  <si>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</si>
  <si>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</si>
  <si>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</si>
  <si>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</si>
  <si>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</si>
  <si>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</si>
  <si>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</si>
  <si>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</si>
  <si>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</si>
  <si>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</si>
  <si>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</si>
  <si>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</si>
  <si>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</si>
  <si>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</si>
  <si>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</si>
  <si>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</si>
  <si>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</si>
  <si>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</si>
  <si>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</si>
  <si>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</si>
  <si>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</si>
  <si>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</si>
  <si>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</si>
  <si>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</si>
  <si>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</si>
  <si>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</si>
  <si>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</si>
  <si>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</si>
  <si>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</si>
  <si>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</si>
  <si>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</si>
  <si>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</si>
  <si>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</si>
  <si>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</si>
  <si>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</si>
  <si>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</si>
  <si>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</si>
  <si>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</si>
  <si>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</si>
  <si>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</si>
  <si>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</si>
  <si>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</si>
  <si>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</si>
  <si>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</si>
  <si>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</si>
  <si>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</si>
  <si>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</si>
  <si>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</si>
  <si>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</si>
  <si>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</si>
  <si>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</si>
  <si>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</si>
  <si>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</si>
  <si>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</si>
  <si>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</si>
  <si>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</si>
  <si>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</si>
  <si>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</si>
  <si>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</si>
  <si>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</si>
  <si>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</si>
  <si>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</si>
  <si>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</si>
  <si>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</si>
  <si>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</si>
  <si>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</si>
  <si>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</si>
  <si>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</si>
  <si>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</si>
  <si>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</si>
  <si>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</si>
  <si>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</si>
  <si>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</si>
  <si>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</si>
  <si>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</si>
  <si>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</si>
  <si>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</si>
  <si>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</si>
  <si>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</si>
  <si>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</si>
  <si>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</si>
  <si>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</si>
  <si>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</si>
  <si>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</si>
  <si>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</si>
  <si>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</si>
  <si>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</si>
  <si>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</si>
  <si>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</si>
  <si>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</si>
  <si>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</si>
  <si>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</si>
  <si>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</si>
  <si>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</si>
  <si>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</si>
  <si>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</si>
  <si>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</si>
  <si>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</si>
  <si>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</si>
  <si>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</si>
  <si>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</si>
  <si>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</si>
  <si>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</si>
  <si>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</si>
  <si>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</si>
  <si>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</si>
  <si>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</si>
  <si>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</si>
  <si>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</si>
  <si>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</si>
  <si>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</si>
  <si>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</si>
  <si>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</si>
  <si>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</si>
  <si>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</si>
  <si>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</si>
  <si>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</si>
  <si>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</si>
  <si>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</si>
  <si>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</si>
  <si>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</si>
  <si>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</si>
  <si>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</si>
  <si>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</si>
  <si>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</si>
  <si>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</si>
  <si>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</si>
  <si>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</si>
  <si>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</si>
  <si>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</si>
  <si>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</si>
  <si>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</si>
  <si>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</si>
  <si>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</si>
  <si>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</si>
  <si>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</si>
  <si>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</si>
  <si>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</si>
  <si>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</si>
  <si>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</si>
  <si>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</si>
  <si>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</si>
  <si>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</si>
  <si>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</si>
  <si>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</si>
  <si>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</si>
  <si>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</si>
  <si>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</si>
  <si>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</si>
  <si>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</si>
  <si>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</si>
  <si>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</si>
  <si>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</si>
  <si>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</si>
  <si>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</si>
  <si>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</si>
  <si>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</si>
  <si>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</si>
  <si>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</si>
  <si>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</si>
  <si>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</si>
  <si>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</si>
  <si>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</si>
  <si>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</si>
  <si>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</si>
  <si>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</si>
  <si>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</si>
  <si>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</si>
  <si>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</si>
  <si>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</si>
  <si>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</si>
  <si>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</si>
  <si>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</si>
  <si>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</si>
  <si>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</si>
  <si>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</si>
  <si>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</si>
  <si>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</si>
  <si>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</si>
  <si>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</si>
  <si>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</si>
  <si>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</si>
  <si>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</si>
  <si>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</si>
  <si>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</si>
  <si>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</si>
  <si>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</si>
  <si>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</si>
  <si>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</si>
  <si>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</si>
  <si>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</si>
  <si>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</si>
  <si>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</si>
  <si>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</si>
  <si>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</si>
  <si>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</si>
  <si>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</si>
  <si>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</si>
  <si>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</si>
  <si>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</si>
  <si>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</si>
  <si>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</si>
  <si>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</si>
  <si>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</si>
  <si>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</si>
  <si>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</si>
  <si>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</si>
  <si>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</si>
  <si>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</si>
  <si>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</si>
  <si>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</si>
  <si>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</si>
  <si>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</si>
  <si>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</si>
  <si>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</si>
  <si>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</si>
  <si>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</si>
  <si>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</si>
  <si>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</si>
  <si>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</si>
  <si>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</si>
  <si>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</si>
  <si>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</si>
  <si>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</si>
  <si>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</si>
  <si>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</si>
  <si>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</si>
  <si>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</si>
  <si>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</si>
  <si>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</si>
  <si>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</si>
  <si>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</si>
  <si>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</si>
  <si>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</si>
  <si>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</si>
  <si>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</si>
  <si>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</si>
  <si>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</si>
  <si>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</si>
  <si>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</si>
  <si>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</si>
  <si>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</si>
  <si>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</si>
  <si>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</si>
  <si>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</si>
  <si>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</si>
  <si>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</si>
  <si>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</si>
  <si>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</si>
  <si>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</si>
  <si>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</si>
  <si>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</si>
  <si>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</si>
  <si>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</si>
  <si>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</si>
  <si>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</si>
  <si>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</si>
  <si>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</si>
  <si>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</si>
  <si>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</si>
  <si>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</si>
  <si>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</si>
  <si>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</si>
  <si>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</si>
  <si>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</si>
  <si>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</si>
  <si>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</si>
  <si>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</si>
  <si>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</si>
  <si>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</si>
  <si>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</si>
  <si>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</si>
  <si>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</si>
  <si>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</si>
  <si>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</si>
  <si>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</si>
  <si>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</si>
  <si>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</si>
  <si>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</si>
  <si>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</si>
  <si>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</si>
  <si>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</si>
  <si>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</si>
  <si>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</si>
  <si>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</si>
  <si>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</si>
  <si>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</si>
  <si>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</si>
  <si>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</si>
  <si>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</si>
  <si>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</si>
  <si>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</si>
  <si>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</si>
  <si>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</si>
  <si>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</si>
  <si>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</si>
  <si>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</si>
  <si>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</si>
  <si>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</si>
  <si>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</si>
  <si>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</si>
  <si>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</si>
  <si>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</si>
  <si>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</si>
  <si>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</si>
  <si>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</si>
  <si>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</si>
  <si>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</si>
  <si>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</si>
  <si>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</si>
  <si>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</si>
  <si>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</si>
  <si>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</si>
  <si>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</si>
  <si>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</si>
  <si>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</si>
  <si>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</si>
  <si>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</si>
  <si>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</si>
  <si>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</si>
  <si>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</si>
  <si>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</si>
  <si>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</si>
  <si>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</si>
  <si>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</si>
  <si>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</si>
  <si>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</si>
  <si>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</si>
  <si>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</si>
  <si>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</si>
  <si>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</si>
  <si>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</si>
  <si>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</si>
  <si>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</si>
  <si>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</si>
  <si>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</si>
  <si>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</si>
  <si>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</si>
  <si>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</si>
  <si>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</si>
  <si>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</si>
  <si>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</si>
  <si>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</si>
  <si>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</si>
  <si>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</si>
  <si>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</si>
  <si>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</si>
  <si>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</si>
  <si>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</si>
  <si>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</si>
  <si>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</si>
  <si>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</si>
  <si>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</si>
  <si>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</si>
  <si>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</si>
  <si>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</si>
  <si>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</si>
  <si>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</si>
  <si>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</si>
  <si>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</si>
  <si>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</si>
  <si>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</si>
  <si>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</si>
  <si>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</si>
  <si>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</si>
  <si>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</si>
  <si>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</si>
  <si>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</si>
  <si>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</si>
  <si>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</si>
  <si>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</si>
  <si>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</si>
  <si>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</si>
  <si>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</si>
  <si>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</si>
  <si>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</si>
  <si>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</si>
  <si>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</si>
  <si>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</si>
  <si>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</si>
  <si>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</si>
  <si>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</si>
  <si>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</si>
  <si>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</si>
  <si>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</si>
  <si>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</si>
  <si>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</si>
  <si>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</si>
  <si>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</si>
  <si>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</si>
  <si>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</si>
  <si>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</si>
  <si>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</si>
  <si>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</si>
  <si>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</si>
  <si>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</si>
  <si>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</si>
  <si>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</si>
  <si>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</si>
  <si>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</si>
  <si>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</si>
  <si>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</si>
  <si>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</si>
  <si>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</si>
  <si>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</si>
  <si>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</si>
  <si>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</si>
  <si>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</si>
  <si>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</si>
  <si>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</si>
  <si>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</si>
  <si>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</si>
  <si>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</si>
  <si>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</si>
  <si>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</si>
  <si>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</si>
  <si>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</si>
  <si>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</si>
  <si>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</si>
  <si>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</si>
  <si>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</si>
  <si>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</si>
  <si>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</si>
  <si>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</si>
  <si>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</si>
  <si>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</si>
  <si>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</si>
  <si>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</si>
  <si>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</si>
  <si>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</si>
  <si>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</si>
  <si>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</si>
  <si>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</si>
  <si>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</si>
  <si>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</si>
  <si>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</si>
  <si>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</si>
  <si>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</si>
  <si>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</si>
  <si>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</si>
  <si>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</si>
  <si>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</si>
  <si>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</si>
  <si>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</si>
  <si>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</si>
  <si>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</si>
  <si>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</si>
  <si>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</si>
  <si>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</si>
  <si>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</si>
  <si>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</si>
  <si>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</si>
  <si>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</si>
  <si>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</si>
  <si>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</si>
  <si>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</si>
  <si>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</si>
  <si>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</si>
  <si>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</si>
  <si>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</si>
  <si>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</si>
  <si>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</si>
  <si>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</si>
  <si>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</si>
  <si>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</si>
  <si>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</si>
  <si>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</si>
  <si>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</si>
  <si>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</si>
  <si>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</si>
  <si>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</si>
  <si>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</si>
  <si>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</si>
  <si>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</si>
  <si>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</si>
  <si>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</si>
  <si>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</si>
  <si>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</si>
  <si>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</si>
  <si>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</si>
  <si>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</si>
  <si>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</si>
  <si>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</si>
  <si>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</si>
  <si>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</si>
  <si>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</si>
  <si>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</si>
  <si>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</si>
  <si>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</si>
  <si>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</si>
  <si>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</si>
  <si>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</si>
  <si>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</si>
  <si>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</si>
  <si>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</si>
  <si>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</si>
  <si>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</si>
  <si>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</si>
  <si>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</si>
  <si>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</si>
  <si>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</si>
  <si>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</si>
  <si>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</si>
  <si>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</si>
  <si>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</si>
  <si>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</si>
  <si>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</si>
  <si>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</si>
  <si>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</si>
  <si>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</si>
  <si>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</si>
  <si>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</si>
  <si>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</si>
  <si>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</si>
  <si>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</si>
  <si>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</si>
  <si>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</si>
  <si>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</si>
  <si>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</si>
  <si>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</si>
  <si>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</si>
  <si>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</si>
  <si>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</si>
  <si>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</si>
  <si>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</si>
  <si>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</si>
  <si>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</si>
  <si>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</si>
  <si>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</si>
  <si>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</si>
  <si>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</si>
  <si>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</si>
  <si>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</si>
  <si>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</si>
  <si>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</si>
  <si>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</si>
  <si>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</si>
  <si>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</si>
  <si>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</si>
  <si>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</si>
  <si>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</si>
  <si>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</si>
  <si>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</si>
  <si>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</si>
  <si>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</si>
  <si>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</si>
  <si>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</si>
  <si>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</si>
  <si>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</si>
  <si>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</si>
  <si>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</si>
  <si>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</si>
  <si>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</si>
  <si>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</si>
  <si>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</si>
  <si>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</si>
  <si>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</si>
  <si>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</si>
  <si>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</si>
  <si>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</si>
  <si>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</si>
  <si>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</si>
  <si>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</si>
  <si>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</si>
  <si>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</si>
  <si>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</si>
  <si>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</si>
  <si>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</si>
  <si>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</si>
  <si>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</si>
  <si>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</si>
  <si>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</si>
  <si>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</si>
  <si>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</si>
  <si>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</si>
  <si>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</si>
  <si>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</si>
  <si>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</si>
  <si>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</si>
  <si>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</si>
  <si>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</si>
  <si>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</si>
  <si>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</si>
  <si>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</si>
  <si>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</si>
  <si>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</si>
  <si>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</si>
  <si>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</si>
  <si>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</si>
  <si>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</si>
  <si>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</si>
  <si>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</si>
  <si>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</si>
  <si>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</si>
  <si>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</si>
  <si>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</si>
  <si>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</si>
  <si>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</si>
  <si>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</si>
  <si>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</si>
  <si>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</si>
  <si>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</si>
  <si>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</si>
  <si>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</si>
  <si>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</si>
  <si>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</si>
  <si>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</si>
  <si>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</si>
  <si>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</si>
  <si>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</si>
  <si>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</si>
  <si>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</si>
  <si>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</si>
  <si>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</si>
  <si>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</si>
  <si>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</si>
  <si>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</si>
  <si>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</si>
  <si>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</si>
  <si>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</si>
  <si>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</si>
  <si>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</si>
  <si>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</si>
  <si>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</si>
  <si>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</si>
  <si>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</si>
  <si>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</si>
  <si>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</si>
  <si>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</si>
  <si>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</si>
  <si>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</si>
  <si>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</si>
  <si>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</si>
  <si>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</si>
  <si>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</si>
  <si>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</si>
  <si>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</si>
  <si>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</si>
  <si>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</si>
  <si>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</si>
  <si>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</si>
  <si>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</si>
  <si>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</si>
  <si>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</si>
  <si>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</si>
  <si>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</si>
  <si>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</si>
  <si>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</si>
  <si>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</si>
  <si>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</si>
  <si>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</si>
  <si>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</si>
  <si>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</si>
  <si>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</si>
  <si>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</si>
  <si>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</si>
  <si>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</si>
  <si>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</si>
  <si>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</si>
  <si>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</si>
  <si>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</si>
  <si>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</si>
  <si>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</si>
  <si>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</si>
  <si>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</si>
  <si>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</si>
  <si>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</si>
  <si>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</si>
  <si>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</si>
  <si>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</si>
  <si>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</si>
  <si>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</si>
  <si>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</si>
  <si>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</si>
  <si>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</si>
  <si>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</si>
  <si>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</si>
  <si>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</si>
  <si>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</si>
  <si>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</si>
  <si>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</si>
  <si>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</si>
  <si>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</si>
  <si>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</si>
  <si>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</si>
  <si>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</si>
  <si>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</si>
  <si>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</si>
  <si>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</si>
  <si>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</si>
  <si>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</si>
  <si>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</si>
  <si>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</si>
  <si>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</si>
  <si>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</si>
  <si>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</si>
  <si>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</si>
  <si>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</si>
  <si>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</si>
  <si>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</si>
  <si>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</si>
  <si>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</si>
  <si>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</si>
  <si>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</si>
  <si>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</si>
  <si>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</si>
  <si>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</si>
  <si>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</si>
  <si>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</si>
  <si>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</si>
  <si>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</si>
  <si>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</si>
  <si>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</si>
  <si>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</si>
  <si>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</si>
  <si>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</si>
  <si>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</si>
  <si>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</si>
  <si>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</si>
  <si>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</si>
  <si>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</si>
  <si>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</si>
  <si>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</si>
  <si>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</si>
  <si>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</si>
  <si>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</si>
  <si>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</si>
  <si>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</si>
  <si>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</si>
  <si>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</si>
  <si>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</si>
  <si>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</si>
  <si>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</si>
  <si>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</si>
  <si>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</si>
  <si>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</si>
  <si>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</si>
  <si>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</si>
  <si>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</si>
  <si>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</si>
  <si>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</si>
  <si>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</si>
  <si>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</si>
  <si>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</si>
  <si>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</si>
  <si>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</si>
  <si>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</si>
  <si>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</si>
  <si>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</si>
  <si>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</si>
  <si>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</si>
  <si>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</si>
  <si>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</si>
  <si>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</si>
  <si>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</si>
  <si>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</si>
  <si>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</si>
  <si>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</si>
  <si>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</si>
  <si>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</si>
  <si>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</si>
  <si>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</si>
  <si>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</si>
  <si>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</si>
  <si>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</si>
  <si>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</si>
  <si>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</si>
  <si>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</si>
  <si>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</si>
  <si>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</si>
  <si>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</si>
  <si>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</si>
  <si>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</si>
  <si>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</si>
  <si>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</si>
  <si>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</si>
  <si>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</si>
  <si>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</si>
  <si>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</si>
  <si>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</si>
  <si>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</si>
  <si>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</si>
  <si>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</si>
  <si>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</si>
  <si>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</si>
  <si>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</si>
  <si>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</si>
  <si>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</si>
  <si>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</si>
  <si>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</si>
  <si>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</si>
  <si>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</si>
  <si>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</si>
  <si>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</si>
  <si>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</si>
  <si>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</si>
  <si>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</si>
  <si>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</si>
  <si>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</si>
  <si>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</si>
  <si>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</si>
  <si>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</si>
  <si>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</si>
  <si>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</si>
  <si>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</si>
  <si>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</si>
  <si>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</si>
  <si>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</si>
  <si>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</si>
  <si>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</si>
  <si>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</si>
  <si>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</si>
  <si>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</si>
  <si>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</si>
  <si>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</si>
  <si>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</si>
  <si>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</si>
  <si>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</si>
  <si>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</si>
  <si>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</si>
  <si>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</si>
  <si>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</si>
  <si>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</si>
  <si>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</si>
  <si>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</si>
  <si>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</si>
  <si>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</si>
  <si>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</si>
  <si>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</si>
  <si>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</si>
  <si>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</si>
  <si>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</si>
  <si>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</si>
  <si>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</si>
  <si>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</si>
  <si>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</si>
  <si>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</si>
  <si>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</si>
  <si>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</si>
  <si>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</si>
  <si>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</si>
  <si>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</si>
  <si>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</si>
  <si>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</si>
  <si>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</si>
  <si>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</si>
  <si>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</si>
  <si>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</si>
  <si>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</si>
  <si>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</si>
  <si>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</si>
  <si>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</si>
  <si>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</si>
  <si>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</si>
  <si>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</si>
  <si>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</si>
  <si>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</si>
  <si>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</si>
  <si>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</si>
  <si>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</si>
  <si>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</si>
  <si>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</si>
  <si>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</si>
  <si>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</si>
  <si>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</si>
  <si>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</si>
  <si>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</si>
  <si>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</si>
  <si>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</si>
  <si>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</si>
  <si>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</si>
  <si>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</si>
  <si>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</si>
  <si>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</si>
  <si>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</si>
  <si>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</si>
  <si>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</si>
  <si>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</si>
  <si>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</si>
  <si>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</si>
  <si>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</si>
  <si>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</si>
  <si>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</si>
  <si>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</si>
  <si>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</si>
  <si>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</si>
  <si>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</si>
  <si>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</si>
  <si>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</si>
  <si>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</si>
  <si>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</si>
  <si>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</si>
  <si>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</si>
  <si>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</si>
  <si>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</si>
  <si>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</si>
  <si>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</si>
  <si>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</si>
  <si>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</si>
  <si>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</si>
  <si>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</si>
  <si>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</si>
  <si>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</si>
  <si>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</si>
  <si>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</si>
  <si>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</si>
  <si>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</si>
  <si>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</si>
  <si>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</si>
  <si>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</si>
  <si>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</si>
  <si>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</si>
  <si>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</si>
  <si>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</si>
  <si>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</si>
  <si>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</si>
  <si>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</si>
  <si>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</si>
  <si>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</si>
  <si>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</si>
  <si>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</si>
  <si>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</si>
  <si>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</si>
  <si>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</si>
  <si>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</si>
  <si>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</si>
  <si>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</si>
  <si>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</si>
  <si>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</si>
  <si>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</si>
  <si>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</si>
  <si>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</si>
  <si>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</si>
  <si>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</si>
  <si>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</si>
  <si>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</si>
  <si>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</si>
  <si>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</si>
  <si>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</si>
  <si>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</si>
  <si>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</si>
  <si>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</si>
  <si>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</si>
  <si>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</si>
  <si>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</si>
  <si>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</si>
  <si>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</si>
  <si>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</si>
  <si>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</si>
  <si>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</si>
  <si>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</si>
  <si>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</si>
  <si>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</si>
  <si>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</si>
  <si>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</si>
  <si>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</si>
  <si>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</si>
  <si>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</si>
  <si>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</si>
  <si>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</si>
  <si>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</si>
  <si>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</si>
  <si>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</si>
  <si>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</si>
  <si>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</si>
  <si>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</si>
  <si>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</si>
  <si>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</si>
  <si>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</si>
  <si>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</si>
  <si>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</si>
  <si>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</si>
  <si>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</si>
  <si>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</si>
  <si>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</si>
  <si>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</si>
  <si>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</si>
  <si>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</si>
  <si>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</si>
  <si>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</si>
  <si>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</si>
  <si>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</si>
  <si>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</si>
  <si>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</si>
  <si>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</si>
  <si>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</si>
  <si>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</si>
  <si>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</si>
  <si>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</si>
  <si>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</si>
  <si>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</si>
  <si>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</si>
  <si>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</si>
  <si>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</si>
  <si>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</si>
  <si>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</si>
  <si>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</si>
  <si>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</si>
  <si>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</si>
  <si>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</si>
  <si>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</si>
  <si>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</si>
  <si>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</si>
  <si>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</si>
  <si>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</si>
  <si>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</si>
  <si>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</si>
  <si>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</si>
  <si>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</si>
  <si>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</si>
  <si>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</si>
  <si>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</si>
  <si>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</si>
  <si>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</si>
  <si>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</si>
  <si>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</si>
  <si>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</si>
  <si>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</si>
  <si>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</si>
  <si>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</si>
  <si>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</si>
  <si>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</si>
  <si>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</si>
  <si>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</si>
  <si>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</si>
  <si>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</si>
  <si>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</si>
  <si>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</si>
  <si>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</si>
  <si>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</si>
  <si>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</si>
  <si>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</si>
  <si>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</si>
  <si>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</si>
  <si>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</si>
  <si>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</si>
  <si>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</si>
  <si>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</si>
  <si>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</si>
  <si>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</si>
  <si>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</si>
  <si>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</si>
  <si>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</si>
  <si>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</si>
  <si>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</si>
  <si>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</si>
  <si>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</si>
  <si>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</si>
  <si>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</si>
  <si>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</si>
  <si>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</si>
  <si>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</si>
  <si>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</si>
  <si>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</si>
  <si>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</si>
  <si>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</si>
  <si>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</si>
  <si>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</si>
  <si>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</si>
  <si>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</si>
  <si>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</si>
  <si>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</si>
  <si>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</si>
  <si>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</si>
  <si>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</si>
  <si>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</si>
  <si>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</si>
  <si>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</si>
  <si>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</si>
  <si>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</si>
  <si>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</si>
  <si>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</si>
  <si>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</si>
  <si>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</si>
  <si>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</si>
  <si>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</si>
  <si>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</si>
  <si>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</si>
  <si>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</si>
  <si>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</si>
  <si>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</si>
  <si>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</si>
  <si>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</si>
  <si>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</si>
  <si>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</si>
  <si>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</si>
  <si>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</si>
  <si>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</si>
  <si>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</si>
  <si>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</si>
  <si>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</si>
  <si>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</si>
  <si>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</si>
  <si>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</si>
  <si>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</si>
  <si>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</si>
  <si>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</si>
  <si>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</si>
  <si>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</si>
  <si>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</si>
  <si>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</si>
  <si>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</si>
  <si>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</si>
  <si>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</si>
  <si>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</si>
  <si>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</si>
  <si>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</si>
  <si>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</si>
  <si>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</si>
  <si>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</si>
  <si>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</si>
  <si>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</si>
  <si>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</si>
  <si>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</si>
  <si>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</si>
  <si>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</si>
  <si>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</si>
  <si>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</si>
  <si>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</si>
  <si>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</si>
  <si>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</si>
  <si>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</si>
  <si>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</si>
  <si>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</si>
  <si>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</si>
  <si>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</si>
  <si>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</si>
  <si>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</si>
  <si>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</si>
  <si>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</si>
  <si>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</si>
  <si>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</si>
  <si>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</si>
  <si>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</si>
  <si>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</si>
  <si>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</si>
  <si>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</si>
  <si>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</si>
  <si>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</si>
  <si>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</si>
  <si>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</si>
  <si>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</si>
  <si>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</si>
  <si>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</si>
  <si>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</si>
  <si>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</si>
  <si>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</si>
  <si>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</si>
  <si>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</si>
  <si>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</si>
  <si>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</si>
  <si>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</si>
  <si>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</si>
  <si>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</si>
  <si>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</si>
  <si>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</si>
  <si>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</si>
  <si>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</si>
  <si>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</si>
  <si>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</si>
  <si>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</si>
  <si>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</si>
  <si>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</si>
  <si>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</si>
  <si>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</si>
  <si>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</si>
  <si>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</si>
  <si>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</si>
  <si>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</si>
  <si>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</si>
  <si>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</si>
  <si>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</si>
  <si>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</si>
  <si>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</si>
  <si>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</si>
  <si>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</si>
  <si>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</si>
  <si>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</si>
  <si>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</si>
  <si>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</si>
  <si>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</si>
  <si>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</si>
  <si>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</si>
  <si>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</si>
  <si>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</si>
  <si>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</si>
  <si>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</si>
  <si>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</si>
  <si>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</si>
  <si>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</si>
  <si>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</si>
  <si>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</si>
  <si>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</si>
  <si>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</si>
  <si>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</si>
  <si>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</si>
  <si>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</si>
  <si>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</si>
  <si>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</si>
  <si>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</si>
  <si>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</si>
  <si>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</si>
  <si>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</si>
  <si>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</si>
  <si>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</si>
  <si>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</si>
  <si>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</si>
  <si>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</si>
  <si>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</si>
  <si>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</si>
  <si>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</si>
  <si>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</si>
  <si>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</si>
  <si>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</si>
  <si>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</si>
  <si>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</si>
  <si>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</si>
  <si>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</si>
  <si>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</si>
  <si>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</si>
  <si>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</si>
  <si>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</si>
  <si>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</si>
  <si>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</si>
  <si>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</si>
  <si>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</si>
  <si>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</si>
  <si>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</si>
  <si>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</si>
  <si>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</si>
  <si>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</si>
  <si>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</si>
  <si>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</si>
  <si>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</si>
  <si>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</si>
  <si>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</si>
  <si>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</si>
  <si>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</si>
  <si>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</si>
  <si>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</si>
  <si>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</si>
  <si>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</si>
  <si>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</si>
  <si>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</si>
  <si>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</si>
  <si>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</si>
  <si>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</si>
  <si>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</si>
  <si>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</si>
  <si>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</si>
  <si>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</si>
  <si>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</si>
  <si>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</si>
  <si>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</si>
  <si>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</si>
  <si>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</si>
  <si>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</si>
  <si>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</si>
  <si>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</si>
  <si>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</si>
  <si>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</si>
  <si>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</si>
  <si>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</si>
  <si>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</si>
  <si>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</si>
  <si>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</si>
  <si>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</si>
  <si>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</si>
  <si>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</si>
  <si>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</si>
  <si>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</si>
  <si>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</si>
  <si>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</si>
  <si>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</si>
  <si>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</si>
  <si>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</si>
  <si>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</si>
  <si>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</si>
  <si>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</si>
  <si>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</si>
  <si>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</si>
  <si>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</si>
  <si>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</si>
  <si>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</si>
  <si>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</si>
  <si>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</si>
  <si>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</si>
  <si>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</si>
  <si>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</si>
  <si>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</si>
  <si>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</si>
  <si>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</si>
  <si>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</si>
  <si>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</si>
  <si>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</si>
  <si>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</si>
  <si>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</si>
  <si>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</si>
  <si>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</si>
  <si>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</si>
  <si>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</si>
  <si>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</si>
  <si>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</si>
  <si>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</si>
  <si>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</si>
  <si>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</si>
  <si>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</si>
  <si>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</si>
  <si>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</si>
  <si>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</si>
  <si>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</si>
  <si>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</si>
  <si>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</si>
  <si>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</si>
  <si>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</si>
  <si>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</si>
  <si>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</si>
  <si>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</si>
  <si>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</si>
  <si>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</si>
  <si>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</si>
  <si>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</si>
  <si>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</si>
  <si>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</si>
  <si>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</si>
  <si>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</si>
  <si>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</si>
  <si>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</si>
  <si>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</si>
  <si>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</si>
  <si>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</si>
  <si>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</si>
  <si>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</si>
  <si>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</si>
  <si>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</si>
  <si>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</si>
  <si>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</si>
  <si>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</si>
  <si>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</si>
  <si>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</si>
  <si>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</si>
  <si>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</si>
  <si>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</si>
  <si>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</si>
  <si>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</si>
  <si>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</si>
  <si>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</si>
  <si>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</si>
  <si>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</si>
  <si>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</si>
  <si>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</si>
  <si>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</si>
  <si>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</si>
  <si>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</si>
  <si>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</si>
  <si>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</si>
  <si>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</si>
  <si>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</si>
  <si>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</si>
  <si>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</si>
  <si>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</si>
  <si>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</si>
  <si>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</si>
  <si>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</si>
  <si>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</si>
  <si>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</si>
  <si>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</si>
  <si>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</si>
  <si>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</si>
  <si>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</si>
  <si>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</si>
  <si>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</si>
  <si>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</si>
  <si>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</si>
  <si>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</si>
  <si>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</si>
  <si>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</si>
  <si>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</si>
  <si>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</si>
  <si>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</si>
  <si>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</si>
  <si>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</si>
  <si>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</si>
  <si>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</si>
  <si>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</si>
  <si>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</si>
  <si>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</si>
  <si>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</si>
  <si>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</si>
  <si>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</si>
  <si>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</si>
  <si>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</si>
  <si>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</si>
  <si>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</si>
  <si>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</si>
  <si>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</si>
  <si>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</si>
  <si>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</si>
  <si>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</si>
  <si>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</si>
  <si>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</si>
  <si>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</si>
  <si>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</si>
  <si>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</si>
  <si>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</si>
  <si>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</si>
  <si>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</si>
  <si>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</si>
  <si>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</si>
  <si>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</si>
  <si>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</si>
  <si>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</si>
  <si>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</si>
  <si>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</si>
  <si>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</si>
  <si>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</si>
  <si>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</si>
  <si>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</si>
  <si>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</si>
  <si>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</si>
  <si>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</si>
  <si>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</si>
  <si>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</si>
  <si>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</si>
  <si>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</si>
  <si>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</si>
  <si>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</si>
  <si>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</si>
  <si>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</si>
  <si>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</si>
  <si>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</si>
  <si>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</si>
  <si>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</si>
  <si>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</si>
  <si>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</si>
  <si>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</si>
  <si>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</si>
  <si>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</si>
  <si>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</si>
  <si>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</si>
  <si>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</si>
  <si>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</si>
  <si>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</si>
  <si>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</si>
  <si>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</si>
  <si>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</si>
  <si>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</si>
  <si>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</si>
  <si>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</si>
  <si>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</si>
  <si>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</si>
  <si>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</si>
  <si>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</si>
  <si>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</si>
  <si>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</si>
  <si>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</si>
  <si>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</si>
  <si>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</si>
  <si>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</si>
  <si>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</si>
  <si>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</si>
  <si>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</si>
  <si>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</si>
  <si>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</si>
  <si>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</si>
  <si>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</si>
  <si>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</si>
  <si>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</si>
  <si>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</si>
  <si>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</si>
  <si>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</si>
  <si>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</si>
  <si>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</si>
  <si>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</si>
  <si>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</si>
  <si>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</si>
  <si>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</si>
  <si>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</si>
  <si>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</si>
  <si>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</si>
  <si>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</si>
  <si>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</si>
  <si>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</si>
  <si>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</si>
  <si>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</si>
  <si>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</si>
  <si>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</si>
  <si>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</si>
  <si>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</si>
  <si>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</si>
  <si>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</si>
  <si>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</si>
  <si>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</si>
  <si>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</si>
  <si>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</si>
  <si>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</si>
  <si>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</si>
  <si>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</si>
  <si>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</si>
  <si>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</si>
  <si>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</si>
  <si>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</si>
  <si>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</si>
  <si>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</si>
  <si>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</si>
  <si>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</si>
  <si>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</si>
  <si>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</si>
  <si>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</si>
  <si>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</si>
  <si>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</si>
  <si>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</si>
  <si>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</si>
  <si>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</si>
  <si>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</si>
  <si>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</si>
  <si>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</si>
  <si>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</si>
  <si>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</si>
  <si>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</si>
  <si>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</si>
  <si>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</si>
  <si>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</si>
  <si>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</si>
  <si>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</si>
  <si>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</si>
  <si>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</si>
  <si>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</si>
  <si>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</si>
  <si>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</si>
  <si>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</si>
  <si>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</si>
  <si>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</si>
  <si>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</si>
  <si>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</si>
  <si>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</si>
  <si>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</si>
  <si>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</si>
  <si>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</si>
  <si>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</si>
  <si>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</si>
  <si>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</si>
  <si>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</si>
  <si>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</si>
  <si>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</si>
  <si>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</si>
  <si>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</si>
  <si>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</si>
  <si>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</si>
  <si>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</si>
  <si>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</si>
  <si>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</si>
  <si>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</si>
  <si>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</si>
  <si>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</si>
  <si>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</si>
  <si>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</si>
  <si>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</si>
  <si>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</si>
  <si>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</si>
  <si>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</si>
  <si>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</si>
  <si>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</si>
  <si>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</si>
  <si>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</si>
  <si>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</si>
  <si>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</si>
  <si>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</si>
  <si>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</si>
  <si>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</si>
  <si>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</si>
  <si>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</si>
  <si>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</si>
  <si>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</si>
  <si>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</si>
  <si>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</si>
  <si>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</si>
  <si>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</si>
  <si>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</si>
  <si>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</si>
  <si>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</si>
  <si>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</si>
  <si>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</si>
  <si>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</si>
  <si>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</si>
  <si>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</si>
  <si>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</si>
  <si>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</si>
  <si>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</si>
  <si>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</si>
  <si>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</si>
  <si>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</si>
  <si>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</si>
  <si>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</si>
  <si>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</si>
  <si>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</si>
  <si>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</si>
  <si>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</si>
  <si>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</si>
  <si>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</si>
  <si>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</si>
  <si>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</si>
  <si>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</si>
  <si>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</si>
  <si>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</si>
  <si>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</si>
  <si>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</si>
  <si>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</si>
  <si>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</si>
  <si>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</si>
  <si>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</si>
  <si>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</si>
  <si>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</si>
  <si>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</si>
  <si>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</si>
  <si>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</si>
  <si>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</si>
  <si>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</si>
  <si>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</si>
  <si>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</si>
  <si>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</si>
  <si>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</si>
  <si>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</si>
  <si>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</si>
  <si>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</si>
  <si>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</si>
  <si>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</si>
  <si>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</si>
  <si>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</si>
  <si>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</si>
  <si>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</si>
  <si>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</si>
  <si>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</si>
  <si>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</si>
  <si>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</si>
  <si>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</si>
  <si>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</si>
  <si>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</si>
  <si>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</si>
  <si>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</si>
  <si>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</si>
  <si>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</si>
  <si>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</si>
  <si>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</si>
  <si>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</si>
  <si>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</si>
  <si>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</si>
  <si>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</si>
  <si>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</si>
  <si>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</si>
  <si>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</si>
  <si>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</si>
  <si>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</si>
  <si>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</si>
  <si>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</si>
  <si>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</si>
  <si>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</si>
  <si>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</si>
  <si>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</si>
  <si>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</si>
  <si>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</si>
  <si>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</si>
  <si>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</si>
  <si>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</si>
  <si>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</si>
  <si>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</si>
  <si>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</si>
  <si>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</si>
  <si>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</si>
  <si>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</si>
  <si>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</si>
  <si>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</si>
  <si>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</si>
  <si>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</si>
  <si>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</si>
  <si>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</si>
  <si>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</si>
  <si>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</si>
  <si>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</si>
  <si>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</si>
  <si>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</si>
  <si>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</si>
  <si>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</si>
  <si>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</si>
  <si>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</si>
  <si>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</si>
  <si>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</si>
  <si>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</si>
  <si>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</si>
  <si>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</si>
  <si>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</si>
  <si>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</si>
  <si>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</si>
  <si>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</si>
  <si>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</si>
  <si>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</si>
  <si>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</si>
  <si>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</si>
  <si>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</si>
  <si>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</si>
  <si>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</si>
  <si>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</si>
  <si>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</si>
  <si>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</si>
  <si>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</si>
  <si>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</si>
  <si>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</si>
  <si>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</si>
  <si>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</si>
  <si>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</si>
  <si>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</si>
  <si>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</si>
  <si>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</si>
  <si>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</si>
  <si>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</si>
  <si>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</si>
  <si>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</si>
  <si>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</si>
  <si>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</si>
  <si>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</si>
  <si>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</si>
  <si>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</si>
  <si>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</si>
  <si>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</si>
  <si>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</si>
  <si>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</si>
  <si>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</si>
  <si>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</si>
  <si>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</si>
  <si>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</si>
  <si>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</si>
  <si>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</si>
  <si>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</si>
  <si>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</si>
  <si>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</si>
  <si>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</si>
  <si>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</si>
  <si>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</si>
  <si>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</si>
  <si>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</si>
  <si>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</si>
  <si>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</si>
  <si>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</si>
  <si>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</si>
  <si>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</si>
  <si>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</si>
  <si>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</si>
  <si>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</si>
  <si>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</si>
  <si>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</si>
  <si>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</si>
  <si>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</si>
  <si>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</si>
  <si>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</si>
  <si>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</si>
  <si>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</si>
  <si>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</si>
  <si>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</si>
  <si>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</si>
  <si>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</si>
  <si>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</si>
  <si>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</si>
  <si>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</si>
  <si>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</si>
  <si>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</si>
  <si>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</si>
  <si>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</si>
  <si>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</si>
  <si>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</si>
  <si>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</si>
  <si>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</si>
  <si>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</si>
  <si>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</si>
  <si>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</si>
  <si>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</si>
  <si>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</si>
  <si>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</si>
  <si>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</si>
  <si>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</si>
  <si>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</si>
  <si>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</si>
  <si>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</si>
  <si>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</si>
  <si>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</si>
  <si>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</si>
  <si>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</si>
  <si>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</si>
  <si>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</si>
  <si>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</si>
  <si>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</si>
  <si>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</si>
  <si>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</si>
  <si>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</si>
  <si>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</si>
  <si>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</si>
  <si>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</si>
  <si>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</si>
  <si>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</si>
  <si>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</si>
  <si>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</si>
  <si>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</si>
  <si>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</si>
  <si>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</si>
  <si>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</si>
  <si>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</si>
  <si>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</si>
  <si>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</si>
  <si>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</si>
  <si>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</si>
  <si>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</si>
  <si>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</si>
  <si>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</si>
  <si>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</si>
  <si>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</si>
  <si>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</si>
  <si>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</si>
  <si>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</si>
  <si>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</si>
  <si>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</si>
  <si>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</si>
  <si>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</si>
  <si>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</si>
  <si>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</si>
  <si>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</si>
  <si>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</si>
  <si>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</si>
  <si>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</si>
  <si>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</si>
  <si>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</si>
  <si>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</si>
  <si>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</si>
  <si>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</si>
  <si>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</si>
  <si>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</si>
  <si>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</si>
  <si>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</si>
  <si>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</si>
  <si>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</si>
  <si>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</si>
  <si>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</si>
  <si>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</si>
  <si>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</si>
  <si>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</si>
  <si>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</si>
  <si>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</si>
  <si>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</si>
  <si>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</si>
  <si>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</si>
  <si>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</si>
  <si>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</si>
  <si>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</si>
  <si>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</si>
  <si>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</si>
  <si>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</si>
  <si>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</si>
  <si>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</si>
  <si>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</si>
  <si>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</si>
  <si>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</si>
  <si>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</si>
  <si>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</si>
  <si>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</si>
  <si>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</si>
  <si>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</si>
  <si>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</si>
  <si>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</si>
  <si>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</si>
  <si>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</si>
  <si>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</si>
  <si>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</si>
  <si>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</si>
  <si>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</si>
  <si>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</si>
  <si>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</si>
  <si>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</si>
  <si>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</si>
  <si>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</si>
  <si>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</si>
  <si>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</si>
  <si>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</si>
  <si>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</si>
  <si>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</si>
  <si>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</si>
  <si>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</si>
  <si>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</si>
  <si>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</si>
  <si>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</si>
  <si>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</si>
  <si>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</si>
  <si>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</si>
  <si>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</si>
  <si>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</si>
  <si>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</si>
  <si>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</si>
  <si>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</si>
  <si>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</si>
  <si>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</si>
  <si>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</si>
  <si>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</si>
  <si>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</si>
  <si>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</si>
  <si>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</si>
  <si>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</si>
  <si>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</si>
  <si>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</si>
  <si>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</si>
  <si>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</si>
  <si>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</si>
  <si>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</si>
  <si>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</si>
  <si>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</si>
  <si>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</si>
  <si>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</si>
  <si>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</si>
  <si>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</si>
  <si>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</si>
  <si>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</si>
  <si>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</si>
  <si>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</si>
  <si>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</si>
  <si>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</si>
  <si>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</si>
  <si>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</si>
  <si>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</si>
  <si>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</si>
  <si>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</si>
  <si>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</si>
  <si>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</si>
  <si>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</si>
  <si>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</si>
  <si>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</si>
  <si>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</si>
  <si>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</si>
  <si>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</si>
  <si>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</si>
  <si>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</si>
  <si>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</si>
  <si>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</si>
  <si>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</si>
  <si>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</si>
  <si>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</si>
  <si>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</si>
  <si>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</si>
  <si>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</si>
  <si>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</si>
  <si>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</si>
  <si>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</si>
  <si>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</si>
  <si>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</si>
  <si>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</si>
  <si>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</si>
  <si>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</si>
  <si>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</si>
  <si>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</si>
  <si>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</si>
  <si>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</si>
  <si>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</si>
  <si>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</si>
  <si>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</si>
  <si>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</si>
  <si>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</si>
  <si>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</si>
  <si>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</si>
  <si>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</si>
  <si>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</si>
  <si>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</si>
  <si>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</si>
  <si>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</si>
  <si>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</si>
  <si>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</si>
  <si>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</si>
  <si>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</si>
  <si>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</si>
  <si>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</si>
  <si>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</si>
  <si>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</si>
  <si>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</si>
  <si>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</si>
  <si>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</si>
  <si>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</si>
  <si>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</si>
  <si>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</si>
  <si>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</si>
  <si>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</si>
  <si>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</si>
  <si>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</si>
  <si>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</si>
  <si>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</si>
  <si>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</si>
  <si>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</si>
  <si>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</si>
  <si>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</si>
  <si>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</si>
  <si>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</si>
  <si>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</si>
  <si>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</si>
  <si>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</si>
  <si>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</si>
  <si>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</si>
  <si>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</si>
  <si>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</si>
  <si>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</si>
  <si>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</si>
  <si>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</si>
  <si>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</si>
  <si>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</si>
  <si>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</si>
  <si>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</si>
  <si>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</si>
  <si>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</si>
  <si>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</si>
  <si>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</si>
  <si>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</si>
  <si>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</si>
  <si>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</si>
  <si>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</si>
  <si>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</si>
  <si>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</si>
  <si>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</si>
  <si>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</si>
  <si>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</si>
  <si>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</si>
  <si>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</si>
  <si>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</si>
  <si>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</si>
  <si>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</si>
  <si>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</si>
  <si>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</si>
  <si>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</si>
  <si>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</si>
  <si>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</si>
  <si>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</si>
  <si>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</si>
  <si>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</si>
  <si>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</si>
  <si>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</si>
  <si>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</si>
  <si>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</si>
  <si>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</si>
  <si>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</si>
  <si>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</si>
  <si>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</si>
  <si>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</si>
  <si>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</si>
  <si>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</si>
  <si>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</si>
  <si>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</si>
  <si>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</si>
  <si>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</si>
  <si>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</si>
  <si>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</si>
  <si>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</si>
  <si>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</si>
  <si>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</si>
  <si>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</si>
  <si>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</si>
  <si>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</si>
  <si>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</si>
  <si>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</si>
  <si>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</si>
  <si>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</si>
  <si>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</si>
  <si>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</si>
  <si>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</si>
  <si>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</si>
  <si>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</si>
  <si>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</si>
  <si>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</si>
  <si>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</si>
  <si>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</si>
  <si>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</si>
  <si>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</si>
  <si>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</si>
  <si>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</si>
  <si>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</si>
  <si>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</si>
  <si>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</si>
  <si>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</si>
  <si>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</si>
  <si>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</si>
  <si>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</si>
  <si>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</si>
  <si>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</si>
  <si>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</si>
  <si>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</si>
  <si>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</si>
  <si>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</si>
  <si>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</si>
  <si>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</si>
  <si>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</si>
  <si>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</si>
  <si>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</si>
  <si>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</si>
  <si>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</si>
  <si>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</si>
  <si>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</si>
  <si>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</si>
  <si>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</si>
  <si>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</si>
  <si>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</si>
  <si>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</si>
  <si>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</si>
  <si>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</si>
  <si>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</si>
  <si>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</si>
  <si>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</si>
  <si>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</si>
  <si>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</si>
  <si>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</si>
  <si>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</si>
  <si>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</si>
  <si>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</si>
  <si>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</si>
  <si>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</si>
  <si>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</si>
  <si>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</si>
  <si>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</si>
  <si>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</si>
  <si>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</si>
  <si>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</si>
  <si>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</si>
  <si>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</si>
  <si>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</si>
  <si>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</si>
  <si>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</si>
  <si>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</si>
  <si>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</si>
  <si>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</si>
  <si>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</si>
  <si>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</si>
  <si>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</si>
  <si>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</si>
  <si>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</si>
  <si>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</si>
  <si>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</si>
  <si>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</si>
  <si>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</si>
  <si>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</si>
  <si>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</si>
  <si>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</si>
  <si>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</si>
  <si>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</si>
  <si>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</si>
  <si>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</si>
  <si>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</si>
  <si>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</si>
  <si>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</si>
  <si>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</si>
  <si>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</si>
  <si>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</si>
  <si>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</si>
  <si>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</si>
  <si>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</si>
  <si>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</si>
  <si>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</si>
  <si>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</si>
  <si>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</si>
  <si>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</si>
  <si>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</si>
  <si>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</si>
  <si>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</si>
  <si>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</si>
  <si>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</si>
  <si>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</si>
  <si>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</si>
  <si>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</si>
  <si>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</si>
  <si>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</si>
  <si>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</si>
  <si>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</si>
  <si>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</si>
  <si>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</si>
  <si>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</si>
  <si>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</si>
  <si>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</si>
  <si>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</si>
  <si>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</si>
  <si>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</si>
  <si>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</si>
  <si>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</si>
  <si>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</si>
  <si>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</si>
  <si>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</si>
  <si>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</si>
  <si>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</si>
  <si>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</si>
  <si>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</si>
  <si>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</si>
  <si>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</si>
  <si>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</si>
  <si>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</si>
  <si>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</si>
  <si>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</si>
  <si>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</si>
  <si>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</si>
  <si>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</si>
  <si>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</si>
  <si>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</si>
  <si>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</si>
  <si>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</si>
  <si>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</si>
  <si>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</si>
  <si>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</si>
  <si>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</si>
  <si>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</si>
  <si>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</si>
  <si>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</si>
  <si>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</si>
  <si>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</si>
  <si>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</si>
  <si>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</si>
  <si>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</si>
  <si>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</si>
  <si>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</si>
  <si>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</si>
  <si>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</si>
  <si>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</si>
  <si>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</si>
  <si>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</si>
  <si>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</si>
  <si>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</si>
  <si>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</si>
  <si>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</si>
  <si>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</si>
  <si>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</si>
  <si>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</si>
  <si>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</si>
  <si>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</si>
  <si>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</si>
  <si>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</si>
  <si>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</si>
  <si>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</si>
  <si>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</si>
  <si>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</si>
  <si>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</si>
  <si>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</si>
  <si>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</si>
  <si>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</si>
  <si>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</si>
  <si>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</si>
  <si>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</si>
  <si>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</si>
  <si>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</si>
  <si>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</si>
  <si>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</si>
  <si>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</si>
  <si>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</si>
  <si>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</si>
  <si>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</si>
  <si>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</si>
  <si>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</si>
  <si>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</si>
  <si>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</si>
  <si>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</si>
  <si>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</si>
  <si>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</si>
  <si>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</si>
  <si>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</si>
  <si>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</si>
  <si>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</si>
  <si>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</si>
  <si>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</si>
  <si>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</si>
  <si>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</si>
  <si>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</si>
  <si>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</si>
  <si>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</si>
  <si>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</si>
  <si>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</si>
  <si>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</si>
  <si>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</si>
  <si>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</si>
  <si>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</si>
  <si>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</si>
  <si>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</si>
  <si>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</si>
  <si>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</si>
  <si>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</si>
  <si>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</si>
  <si>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</si>
  <si>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</si>
  <si>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</si>
  <si>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</si>
  <si>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</si>
  <si>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</si>
  <si>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</si>
  <si>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</si>
  <si>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</si>
  <si>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</si>
  <si>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</si>
  <si>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</si>
  <si>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</si>
  <si>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</si>
  <si>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</si>
  <si>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</si>
  <si>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</si>
  <si>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</si>
  <si>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</si>
  <si>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</si>
  <si>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</si>
  <si>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</si>
  <si>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</si>
  <si>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</si>
  <si>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</si>
  <si>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</si>
  <si>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</si>
  <si>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</si>
  <si>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</si>
  <si>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</si>
  <si>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</si>
  <si>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</si>
  <si>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</si>
  <si>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</si>
  <si>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</si>
  <si>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</si>
  <si>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</si>
  <si>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</si>
  <si>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</si>
  <si>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</si>
  <si>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</si>
  <si>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</si>
  <si>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</si>
  <si>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</si>
  <si>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</si>
  <si>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</si>
  <si>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</si>
  <si>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</si>
  <si>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</si>
  <si>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</si>
  <si>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</si>
  <si>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</si>
  <si>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</si>
  <si>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</si>
  <si>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</si>
  <si>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</si>
  <si>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</si>
  <si>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</si>
  <si>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</si>
  <si>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</si>
  <si>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</si>
  <si>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</si>
  <si>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</si>
  <si>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</si>
  <si>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</si>
  <si>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</si>
  <si>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</si>
  <si>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</si>
  <si>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</si>
  <si>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</si>
  <si>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</si>
  <si>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</si>
  <si>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</si>
  <si>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</si>
  <si>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</si>
  <si>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</si>
  <si>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</si>
  <si>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</si>
  <si>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</si>
  <si>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</si>
  <si>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</si>
  <si>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</si>
  <si>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</si>
  <si>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</si>
  <si>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</si>
  <si>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</si>
  <si>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</si>
  <si>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</si>
  <si>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</si>
  <si>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</si>
  <si>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</si>
  <si>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</si>
  <si>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</si>
  <si>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</si>
  <si>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</si>
  <si>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</si>
  <si>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</si>
  <si>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</si>
  <si>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</si>
  <si>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</si>
  <si>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</si>
  <si>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</si>
  <si>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</si>
  <si>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</si>
  <si>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</si>
  <si>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</si>
  <si>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</si>
  <si>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</si>
  <si>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</si>
  <si>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</si>
  <si>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</si>
  <si>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</si>
  <si>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</si>
  <si>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</si>
  <si>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</si>
  <si>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</si>
  <si>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</si>
  <si>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</si>
  <si>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</si>
  <si>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</si>
  <si>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</si>
  <si>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</si>
  <si>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</si>
  <si>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</si>
  <si>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</si>
  <si>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</si>
  <si>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</si>
  <si>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</si>
  <si>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</si>
  <si>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</si>
  <si>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</si>
  <si>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</si>
  <si>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</si>
  <si>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</si>
  <si>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</si>
  <si>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</si>
  <si>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</si>
  <si>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</si>
  <si>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</si>
  <si>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</si>
  <si>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</si>
  <si>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</si>
  <si>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</si>
  <si>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</si>
  <si>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</si>
  <si>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</si>
  <si>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</si>
  <si>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</si>
  <si>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</si>
  <si>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</si>
  <si>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</si>
  <si>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</si>
  <si>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</si>
  <si>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</si>
  <si>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</si>
  <si>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</si>
  <si>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</si>
  <si>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</si>
  <si>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</si>
  <si>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</si>
  <si>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</si>
  <si>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</si>
  <si>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</si>
  <si>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</si>
  <si>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</si>
  <si>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</si>
  <si>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</si>
  <si>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</si>
  <si>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</si>
  <si>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</si>
  <si>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</si>
  <si>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</si>
  <si>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</si>
  <si>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</si>
  <si>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</si>
  <si>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</si>
  <si>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</si>
  <si>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</si>
  <si>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</si>
  <si>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</si>
  <si>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</si>
  <si>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</si>
  <si>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</si>
  <si>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</si>
  <si>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</si>
  <si>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</si>
  <si>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</si>
  <si>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</si>
  <si>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</si>
  <si>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</si>
  <si>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</si>
  <si>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</si>
  <si>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</si>
  <si>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</si>
  <si>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</si>
  <si>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</si>
  <si>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</si>
  <si>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</si>
  <si>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</si>
  <si>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</si>
  <si>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</si>
  <si>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</si>
  <si>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</si>
  <si>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</si>
  <si>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</si>
  <si>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</si>
  <si>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</si>
  <si>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</si>
  <si>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</si>
  <si>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</si>
  <si>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</si>
  <si>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</si>
  <si>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</si>
  <si>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</si>
  <si>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</si>
  <si>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</si>
  <si>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</si>
  <si>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</si>
  <si>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</si>
  <si>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</si>
  <si>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</si>
  <si>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</si>
  <si>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</si>
  <si>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</si>
  <si>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</si>
  <si>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</si>
  <si>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</si>
  <si>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</si>
  <si>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</si>
  <si>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</si>
  <si>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</si>
  <si>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</si>
  <si>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</si>
  <si>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</si>
  <si>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</si>
  <si>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</si>
  <si>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</si>
  <si>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</si>
  <si>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</si>
  <si>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</si>
  <si>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</si>
  <si>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</si>
  <si>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</si>
  <si>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</si>
  <si>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</si>
  <si>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</si>
  <si>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</si>
  <si>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</si>
  <si>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</si>
  <si>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</si>
  <si>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</si>
  <si>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</si>
  <si>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</si>
  <si>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</si>
  <si>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</si>
  <si>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</si>
  <si>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</si>
  <si>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</si>
  <si>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</si>
  <si>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</si>
  <si>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</si>
  <si>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</si>
  <si>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</si>
  <si>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</si>
  <si>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</si>
  <si>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</si>
  <si>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</si>
  <si>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</si>
  <si>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</si>
  <si>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</si>
  <si>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</si>
  <si>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</si>
  <si>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</si>
  <si>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</si>
  <si>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</si>
  <si>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</si>
  <si>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</si>
  <si>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</si>
  <si>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</si>
  <si>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</si>
  <si>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</si>
  <si>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</si>
  <si>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</si>
  <si>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</si>
  <si>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</si>
  <si>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</si>
  <si>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</si>
  <si>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</si>
  <si>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</si>
  <si>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</si>
  <si>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</si>
  <si>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</si>
  <si>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</si>
  <si>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</si>
  <si>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</si>
  <si>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</si>
  <si>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</si>
  <si>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</si>
  <si>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</si>
  <si>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</si>
  <si>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</si>
  <si>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</si>
  <si>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</si>
  <si>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</si>
  <si>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</si>
  <si>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</si>
  <si>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</si>
  <si>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</si>
  <si>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</si>
  <si>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</si>
  <si>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</si>
  <si>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</si>
  <si>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</si>
  <si>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</si>
  <si>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</si>
  <si>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</si>
  <si>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</si>
  <si>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</si>
  <si>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</si>
  <si>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</si>
  <si>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</si>
  <si>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</si>
  <si>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</si>
  <si>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</si>
  <si>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</si>
  <si>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</si>
  <si>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</si>
  <si>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</si>
  <si>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</si>
  <si>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</si>
  <si>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</si>
  <si>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</si>
  <si>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</si>
  <si>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</si>
  <si>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</si>
  <si>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</si>
  <si>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</si>
  <si>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</si>
  <si>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</si>
  <si>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</si>
  <si>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</si>
  <si>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</si>
  <si>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</si>
  <si>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</si>
  <si>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</si>
  <si>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</si>
  <si>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</si>
  <si>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</si>
  <si>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</si>
  <si>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</si>
  <si>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</si>
  <si>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</si>
  <si>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</si>
  <si>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</si>
  <si>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</si>
  <si>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</si>
  <si>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</si>
  <si>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</si>
  <si>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</si>
  <si>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</si>
  <si>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</si>
  <si>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</si>
  <si>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</si>
  <si>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</si>
  <si>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</si>
  <si>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</si>
  <si>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</si>
  <si>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</si>
  <si>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</si>
  <si>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</si>
  <si>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</si>
  <si>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</si>
  <si>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</si>
  <si>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</si>
  <si>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</si>
  <si>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</si>
  <si>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</si>
  <si>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</si>
  <si>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</si>
  <si>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</si>
  <si>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</si>
  <si>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</si>
  <si>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</si>
  <si>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</si>
  <si>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</si>
  <si>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</si>
  <si>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</si>
  <si>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</si>
  <si>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</si>
  <si>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</si>
  <si>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</si>
  <si>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</si>
  <si>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</si>
  <si>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</si>
  <si>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</si>
  <si>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</si>
  <si>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</si>
  <si>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</si>
  <si>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</si>
  <si>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</si>
  <si>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</si>
  <si>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</si>
  <si>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</si>
  <si>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</si>
  <si>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</si>
  <si>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</si>
  <si>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</si>
  <si>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</si>
  <si>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</si>
  <si>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</si>
  <si>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</si>
  <si>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</si>
  <si>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</si>
  <si>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</si>
  <si>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</si>
  <si>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</si>
  <si>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</si>
  <si>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</si>
  <si>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</si>
  <si>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</si>
  <si>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</si>
  <si>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</si>
  <si>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</si>
  <si>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</si>
  <si>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</si>
  <si>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</si>
  <si>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</si>
  <si>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</si>
  <si>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</si>
  <si>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</si>
  <si>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</si>
  <si>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</si>
  <si>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</si>
  <si>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</si>
  <si>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</si>
  <si>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</si>
  <si>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</si>
  <si>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</si>
  <si>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</si>
  <si>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</si>
  <si>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</si>
  <si>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</si>
  <si>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</si>
  <si>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</si>
  <si>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</si>
  <si>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</si>
  <si>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</si>
  <si>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</si>
  <si>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</si>
  <si>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</si>
  <si>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</si>
  <si>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</si>
  <si>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</si>
  <si>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</si>
  <si>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</si>
  <si>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</si>
  <si>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</si>
  <si>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</si>
  <si>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</si>
  <si>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</si>
  <si>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</si>
  <si>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</si>
  <si>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</si>
  <si>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</si>
  <si>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</si>
  <si>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</si>
  <si>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</si>
  <si>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</si>
  <si>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</si>
  <si>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</si>
  <si>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</si>
  <si>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</si>
  <si>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</si>
  <si>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</si>
  <si>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</si>
  <si>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</si>
  <si>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</si>
  <si>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</si>
  <si>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</si>
  <si>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</si>
  <si>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</si>
  <si>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</si>
  <si>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</si>
  <si>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</si>
  <si>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</si>
  <si>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</si>
  <si>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</si>
  <si>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</si>
  <si>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</si>
  <si>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</si>
  <si>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</si>
  <si>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</si>
  <si>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</si>
  <si>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</si>
  <si>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</si>
  <si>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</si>
  <si>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</si>
  <si>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</si>
  <si>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</si>
  <si>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</si>
  <si>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</si>
  <si>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</si>
  <si>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</si>
  <si>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</si>
  <si>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</si>
  <si>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</si>
  <si>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</si>
  <si>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</si>
  <si>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</si>
  <si>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</si>
  <si>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</si>
  <si>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</si>
  <si>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</si>
  <si>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</si>
  <si>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</si>
  <si>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</si>
  <si>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</si>
  <si>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</si>
  <si>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</si>
  <si>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</si>
  <si>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</si>
  <si>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</si>
  <si>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</si>
  <si>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</si>
  <si>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</si>
  <si>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</si>
  <si>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</si>
  <si>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</si>
  <si>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</si>
  <si>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</si>
  <si>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</si>
  <si>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</si>
  <si>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</si>
  <si>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</si>
  <si>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</si>
  <si>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</si>
  <si>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</si>
  <si>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</si>
  <si>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</si>
  <si>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</si>
  <si>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</si>
  <si>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</si>
  <si>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</si>
  <si>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</si>
  <si>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</si>
  <si>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</si>
  <si>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</si>
  <si>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</si>
  <si>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</si>
  <si>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</si>
  <si>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</si>
  <si>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</si>
  <si>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</si>
  <si>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</si>
  <si>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</si>
  <si>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</si>
  <si>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</si>
  <si>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</si>
  <si>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</si>
  <si>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</si>
  <si>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</si>
  <si>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</si>
  <si>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</si>
  <si>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</si>
  <si>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</si>
  <si>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</si>
  <si>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</si>
  <si>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</si>
  <si>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</si>
  <si>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</si>
  <si>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</si>
  <si>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</si>
  <si>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</si>
  <si>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</si>
  <si>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</si>
  <si>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</si>
  <si>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</si>
  <si>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</si>
  <si>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</si>
  <si>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</si>
  <si>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</si>
  <si>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</si>
  <si>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</si>
  <si>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</si>
  <si>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</si>
  <si>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</si>
  <si>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</si>
  <si>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</si>
  <si>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</si>
  <si>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</si>
  <si>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</si>
  <si>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</si>
  <si>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</si>
  <si>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</si>
  <si>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</si>
  <si>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</si>
  <si>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</si>
  <si>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</si>
  <si>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</si>
  <si>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</si>
  <si>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</si>
  <si>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</si>
  <si>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</si>
  <si>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</si>
  <si>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</si>
  <si>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</si>
  <si>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</si>
  <si>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</si>
  <si>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</si>
  <si>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</si>
  <si>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</si>
  <si>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</si>
  <si>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</si>
  <si>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</si>
  <si>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</si>
  <si>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</si>
  <si>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</si>
  <si>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</si>
  <si>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</si>
  <si>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</si>
  <si>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</si>
  <si>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</si>
  <si>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</si>
  <si>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</si>
  <si>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</si>
  <si>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</si>
  <si>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</si>
  <si>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</si>
  <si>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</si>
  <si>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</si>
  <si>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</si>
  <si>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</si>
  <si>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</si>
  <si>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</si>
  <si>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</si>
  <si>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</si>
  <si>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</si>
  <si>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</si>
  <si>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</si>
  <si>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</si>
  <si>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</si>
  <si>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</si>
  <si>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</si>
  <si>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</si>
  <si>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</si>
  <si>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</si>
  <si>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</si>
  <si>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</si>
  <si>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</si>
  <si>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</si>
  <si>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</si>
  <si>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</si>
  <si>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</si>
  <si>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</si>
  <si>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</si>
  <si>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</si>
  <si>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</si>
  <si>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</si>
  <si>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</si>
  <si>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</si>
  <si>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</si>
  <si>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</si>
  <si>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</si>
  <si>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</si>
  <si>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</si>
  <si>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</si>
  <si>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</si>
  <si>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</si>
  <si>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</si>
  <si>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</si>
  <si>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</si>
  <si>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</si>
  <si>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</si>
  <si>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</si>
  <si>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</si>
  <si>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</si>
  <si>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</si>
  <si>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</si>
  <si>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</si>
  <si>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</si>
  <si>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</si>
  <si>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</si>
  <si>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</si>
  <si>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</si>
  <si>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</si>
  <si>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</si>
  <si>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</si>
  <si>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</si>
  <si>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</si>
  <si>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</si>
  <si>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</si>
  <si>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</si>
  <si>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</si>
  <si>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</si>
  <si>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</si>
  <si>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</si>
  <si>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</si>
  <si>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</si>
  <si>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</si>
  <si>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</si>
  <si>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</si>
  <si>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</si>
  <si>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</si>
  <si>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</si>
  <si>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</si>
  <si>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</si>
  <si>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</si>
  <si>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</si>
  <si>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</si>
  <si>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</si>
  <si>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</si>
  <si>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</si>
  <si>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</si>
  <si>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</si>
  <si>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</si>
  <si>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</si>
  <si>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</si>
  <si>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</si>
  <si>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</si>
  <si>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</si>
  <si>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</si>
  <si>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</si>
  <si>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</si>
  <si>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</si>
  <si>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</si>
  <si>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</si>
  <si>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</si>
  <si>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</si>
  <si>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</si>
  <si>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</si>
  <si>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</si>
  <si>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</si>
  <si>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</si>
  <si>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</si>
  <si>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</si>
  <si>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</si>
  <si>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</si>
  <si>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</si>
  <si>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</si>
  <si>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</si>
  <si>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</si>
  <si>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</si>
  <si>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</si>
  <si>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</si>
  <si>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</si>
  <si>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</si>
  <si>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</si>
  <si>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</si>
  <si>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</si>
  <si>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</si>
  <si>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</si>
  <si>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</si>
  <si>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</si>
  <si>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</si>
  <si>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</si>
  <si>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</si>
  <si>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</si>
  <si>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</si>
  <si>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</si>
  <si>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</si>
  <si>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</si>
  <si>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</si>
  <si>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</si>
  <si>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</si>
  <si>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</si>
  <si>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</si>
  <si>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</si>
  <si>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</si>
  <si>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</si>
  <si>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</si>
  <si>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</si>
  <si>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</si>
  <si>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</si>
  <si>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</si>
  <si>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</si>
  <si>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</si>
  <si>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</si>
  <si>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</si>
  <si>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</si>
  <si>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</si>
  <si>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</si>
  <si>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</si>
  <si>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</si>
  <si>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</si>
  <si>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</si>
  <si>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</si>
  <si>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</si>
  <si>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</si>
  <si>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</si>
  <si>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</si>
  <si>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</si>
  <si>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</si>
  <si>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</si>
  <si>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</si>
  <si>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</si>
  <si>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</si>
  <si>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</si>
  <si>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</si>
  <si>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</si>
  <si>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</si>
  <si>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</si>
  <si>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</si>
  <si>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</si>
  <si>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</si>
  <si>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</si>
  <si>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</si>
  <si>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</si>
  <si>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</si>
  <si>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</si>
  <si>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</si>
  <si>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</si>
  <si>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</si>
  <si>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</si>
  <si>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</si>
  <si>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</si>
  <si>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</si>
  <si>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</si>
  <si>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</si>
  <si>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</si>
  <si>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</si>
  <si>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</si>
  <si>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</si>
  <si>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</si>
  <si>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</si>
  <si>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</si>
  <si>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</si>
  <si>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</si>
  <si>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</si>
  <si>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</si>
  <si>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</si>
  <si>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</si>
  <si>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</si>
  <si>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</si>
  <si>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</si>
  <si>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</si>
  <si>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</si>
  <si>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</si>
  <si>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</si>
  <si>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</si>
  <si>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</si>
  <si>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</si>
  <si>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</si>
  <si>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</si>
  <si>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</si>
  <si>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</si>
  <si>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</si>
  <si>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</si>
  <si>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</si>
  <si>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</si>
  <si>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</si>
  <si>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</si>
  <si>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</si>
  <si>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</si>
  <si>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</si>
  <si>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</si>
  <si>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</si>
  <si>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</si>
  <si>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</si>
  <si>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</si>
  <si>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</si>
  <si>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</si>
  <si>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</si>
  <si>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</si>
  <si>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</si>
  <si>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</si>
  <si>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</si>
  <si>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</si>
  <si>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</si>
  <si>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</si>
  <si>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</si>
  <si>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</si>
  <si>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</si>
  <si>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</si>
  <si>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</si>
  <si>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</si>
  <si>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</si>
  <si>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</si>
  <si>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</si>
  <si>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</si>
  <si>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</si>
  <si>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</si>
  <si>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</si>
  <si>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</si>
  <si>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</si>
  <si>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</si>
  <si>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</si>
  <si>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</si>
  <si>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</si>
  <si>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</si>
  <si>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</si>
  <si>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</si>
  <si>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</si>
  <si>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</si>
  <si>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</si>
  <si>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</si>
  <si>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</si>
  <si>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</si>
  <si>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</si>
  <si>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</si>
  <si>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</si>
  <si>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</si>
  <si>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</si>
  <si>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</si>
  <si>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</si>
  <si>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</si>
  <si>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</si>
  <si>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</si>
  <si>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</si>
  <si>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</si>
  <si>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</si>
  <si>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</si>
  <si>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</si>
  <si>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</si>
  <si>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</si>
  <si>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</si>
  <si>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</si>
  <si>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</si>
  <si>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</si>
  <si>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</si>
  <si>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</si>
  <si>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</si>
  <si>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</si>
  <si>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</si>
  <si>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</si>
  <si>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</si>
  <si>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</si>
  <si>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</si>
  <si>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</si>
  <si>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</si>
  <si>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</si>
  <si>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</si>
  <si>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</si>
  <si>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</si>
  <si>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</si>
  <si>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</si>
  <si>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</si>
  <si>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</si>
  <si>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</si>
  <si>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</si>
  <si>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</si>
  <si>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</si>
  <si>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</si>
  <si>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</si>
  <si>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</si>
  <si>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</si>
  <si>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</si>
  <si>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</si>
  <si>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</si>
  <si>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</si>
  <si>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</si>
  <si>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</si>
  <si>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</si>
  <si>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</si>
  <si>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</si>
  <si>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</si>
  <si>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</si>
  <si>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</si>
  <si>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</si>
  <si>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</si>
  <si>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</si>
  <si>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</si>
  <si>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</si>
  <si>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</si>
  <si>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</si>
  <si>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</si>
  <si>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</si>
  <si>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</si>
  <si>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</si>
  <si>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</si>
  <si>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</si>
  <si>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</si>
  <si>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</si>
  <si>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</si>
  <si>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</si>
  <si>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</si>
  <si>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</si>
  <si>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</si>
  <si>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</si>
  <si>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</si>
  <si>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</si>
  <si>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</si>
  <si>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</si>
  <si>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</si>
  <si>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</si>
  <si>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</si>
  <si>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</si>
  <si>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</si>
  <si>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</si>
  <si>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</si>
  <si>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</si>
  <si>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</si>
  <si>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</si>
  <si>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</si>
  <si>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</si>
  <si>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</si>
  <si>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</si>
  <si>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</si>
  <si>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</si>
  <si>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</si>
  <si>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</si>
  <si>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</si>
  <si>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</si>
  <si>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</si>
  <si>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</si>
  <si>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</si>
  <si>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</si>
  <si>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</si>
  <si>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</si>
  <si>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</si>
  <si>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</si>
  <si>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</si>
  <si>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</si>
  <si>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</si>
  <si>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</si>
  <si>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</si>
  <si>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</si>
  <si>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</si>
  <si>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</si>
  <si>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</si>
  <si>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</si>
  <si>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</si>
  <si>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</si>
  <si>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</si>
  <si>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</si>
  <si>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</si>
  <si>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</si>
  <si>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</si>
  <si>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</si>
  <si>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</si>
  <si>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</si>
  <si>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</si>
  <si>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</si>
  <si>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</si>
  <si>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</si>
  <si>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</si>
  <si>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</si>
  <si>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</si>
  <si>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</si>
  <si>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</si>
  <si>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</si>
  <si>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</si>
  <si>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</si>
  <si>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</si>
  <si>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</si>
  <si>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</si>
  <si>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</si>
  <si>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</si>
  <si>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</si>
  <si>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</si>
  <si>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</si>
  <si>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</si>
  <si>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</si>
  <si>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</si>
  <si>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</si>
  <si>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</si>
  <si>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</si>
  <si>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</si>
  <si>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</si>
  <si>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</si>
  <si>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</si>
  <si>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</si>
  <si>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</si>
  <si>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</si>
  <si>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</si>
  <si>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</si>
  <si>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</si>
  <si>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</si>
  <si>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</si>
  <si>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</si>
  <si>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</si>
  <si>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</si>
  <si>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</si>
  <si>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</si>
  <si>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</si>
  <si>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</si>
  <si>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</si>
  <si>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</si>
  <si>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</si>
  <si>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</si>
  <si>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</si>
  <si>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</si>
  <si>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</si>
  <si>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</si>
  <si>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</si>
  <si>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</si>
  <si>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</si>
  <si>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</si>
  <si>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</si>
  <si>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</si>
  <si>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</si>
  <si>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</si>
  <si>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</si>
  <si>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</si>
  <si>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</si>
  <si>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</si>
  <si>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</si>
  <si>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</si>
  <si>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</si>
  <si>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</si>
  <si>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</si>
  <si>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</si>
  <si>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</si>
  <si>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</si>
  <si>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</si>
  <si>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</si>
  <si>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</si>
  <si>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</si>
  <si>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</si>
  <si>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</si>
  <si>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</si>
  <si>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</si>
  <si>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</si>
  <si>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</si>
  <si>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</si>
  <si>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</si>
  <si>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</si>
  <si>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</si>
  <si>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</si>
  <si>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</si>
  <si>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</si>
  <si>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</si>
  <si>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</si>
  <si>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</si>
  <si>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</si>
  <si>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</si>
  <si>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</si>
  <si>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</si>
  <si>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</si>
  <si>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</si>
  <si>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</si>
  <si>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</si>
  <si>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</si>
  <si>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</si>
  <si>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</si>
  <si>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</si>
  <si>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</si>
  <si>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</si>
  <si>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</si>
  <si>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</si>
  <si>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</si>
  <si>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</si>
  <si>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</si>
  <si>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</si>
  <si>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</si>
  <si>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</si>
  <si>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</si>
  <si>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</si>
  <si>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</si>
  <si>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</si>
  <si>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</si>
  <si>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</si>
  <si>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</si>
  <si>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</si>
  <si>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</si>
  <si>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</si>
  <si>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</si>
  <si>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</si>
  <si>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</si>
  <si>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</si>
  <si>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</si>
  <si>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</si>
  <si>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</si>
  <si>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</si>
  <si>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</si>
  <si>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</si>
  <si>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</si>
  <si>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</si>
  <si>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</si>
  <si>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</si>
  <si>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</si>
  <si>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</si>
  <si>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</si>
  <si>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</si>
  <si>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</si>
  <si>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</si>
  <si>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</si>
  <si>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</si>
  <si>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</si>
  <si>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</si>
  <si>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</si>
  <si>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</si>
  <si>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</si>
  <si>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</si>
  <si>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</si>
  <si>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</si>
  <si>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</si>
  <si>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</si>
  <si>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</si>
  <si>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</si>
  <si>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</si>
  <si>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</si>
  <si>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</si>
  <si>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</si>
  <si>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</si>
  <si>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</si>
  <si>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</si>
  <si>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</si>
  <si>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</si>
  <si>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</si>
  <si>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</si>
  <si>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</si>
  <si>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</si>
  <si>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</si>
  <si>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</si>
  <si>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</si>
  <si>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</si>
  <si>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</si>
  <si>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</si>
  <si>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</si>
  <si>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</si>
  <si>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</si>
  <si>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</si>
  <si>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</si>
  <si>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</si>
  <si>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</si>
  <si>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</si>
  <si>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</si>
  <si>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</si>
  <si>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</si>
  <si>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</si>
  <si>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</si>
  <si>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</si>
  <si>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</si>
  <si>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</si>
  <si>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</si>
  <si>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</si>
  <si>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</si>
  <si>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</si>
  <si>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</si>
  <si>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</si>
  <si>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</si>
  <si>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</si>
  <si>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</si>
  <si>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</si>
  <si>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</si>
  <si>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</si>
  <si>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</si>
  <si>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</si>
  <si>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</si>
  <si>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</si>
  <si>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</si>
  <si>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</si>
  <si>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</si>
  <si>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</si>
  <si>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</si>
  <si>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</si>
  <si>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</si>
  <si>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</si>
  <si>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</si>
  <si>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</si>
  <si>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</si>
  <si>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</si>
  <si>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</si>
  <si>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</si>
  <si>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</si>
  <si>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</si>
  <si>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</si>
  <si>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</si>
  <si>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</si>
  <si>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</si>
  <si>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</si>
  <si>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</si>
  <si>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</si>
  <si>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</si>
  <si>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</si>
  <si>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</si>
  <si>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</si>
  <si>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</si>
  <si>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</si>
  <si>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</si>
  <si>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</si>
  <si>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</si>
  <si>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</si>
  <si>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</si>
  <si>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</si>
  <si>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</si>
  <si>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</si>
  <si>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</si>
  <si>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</si>
  <si>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</si>
  <si>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</si>
  <si>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</si>
  <si>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</si>
  <si>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</si>
  <si>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</si>
  <si>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</si>
  <si>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</si>
  <si>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</si>
  <si>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</si>
  <si>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</si>
  <si>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</si>
  <si>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</si>
  <si>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</si>
  <si>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</si>
  <si>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</si>
  <si>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</si>
  <si>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</si>
  <si>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</si>
  <si>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</si>
  <si>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</si>
  <si>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</si>
  <si>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</si>
  <si>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</si>
  <si>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</si>
  <si>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</si>
  <si>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</si>
  <si>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</si>
  <si>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</si>
  <si>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</si>
  <si>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</si>
  <si>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</si>
  <si>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</si>
  <si>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</si>
  <si>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</si>
  <si>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</si>
  <si>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</si>
  <si>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</si>
  <si>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</si>
  <si>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</si>
  <si>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</si>
  <si>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</si>
  <si>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</si>
  <si>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</si>
  <si>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</si>
  <si>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</si>
  <si>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</si>
  <si>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</si>
  <si>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</si>
  <si>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</si>
  <si>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</si>
  <si>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</si>
  <si>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</si>
  <si>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</si>
  <si>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</si>
  <si>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</si>
  <si>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</si>
  <si>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</si>
  <si>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</si>
  <si>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</si>
  <si>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</si>
  <si>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</si>
  <si>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</si>
  <si>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</si>
  <si>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</si>
  <si>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</si>
  <si>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</si>
  <si>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</si>
  <si>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</si>
  <si>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</si>
  <si>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</si>
  <si>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</si>
  <si>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</si>
  <si>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</si>
  <si>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</si>
  <si>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</si>
  <si>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</si>
  <si>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</si>
  <si>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</si>
  <si>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</si>
  <si>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</si>
  <si>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</si>
  <si>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</si>
  <si>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</si>
  <si>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</si>
  <si>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</si>
  <si>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</si>
  <si>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</si>
  <si>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</si>
  <si>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</si>
  <si>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</si>
  <si>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</si>
  <si>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</si>
  <si>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</si>
  <si>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</si>
  <si>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</si>
  <si>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</si>
  <si>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</si>
  <si>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</si>
  <si>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</si>
  <si>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</si>
  <si>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</si>
  <si>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</si>
  <si>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</si>
  <si>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</si>
  <si>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</si>
  <si>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</si>
  <si>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</si>
  <si>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</si>
  <si>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</si>
  <si>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</si>
  <si>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</si>
  <si>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</si>
  <si>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</si>
  <si>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</si>
  <si>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</si>
  <si>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</si>
  <si>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</si>
  <si>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</si>
  <si>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</si>
  <si>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</si>
  <si>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</si>
  <si>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</si>
  <si>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</si>
  <si>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</si>
  <si>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</si>
  <si>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</si>
  <si>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</si>
  <si>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</si>
  <si>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</si>
  <si>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</si>
  <si>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</si>
  <si>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</si>
  <si>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</si>
  <si>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</si>
  <si>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</si>
  <si>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</si>
  <si>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</si>
  <si>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</si>
  <si>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</si>
  <si>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</si>
  <si>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</si>
  <si>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</si>
  <si>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</si>
  <si>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</si>
  <si>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</si>
  <si>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</si>
  <si>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</si>
  <si>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</si>
  <si>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</si>
  <si>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</si>
  <si>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</si>
  <si>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</si>
  <si>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</si>
  <si>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</si>
  <si>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</si>
  <si>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</si>
  <si>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</si>
  <si>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</si>
  <si>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</si>
  <si>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</si>
  <si>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</si>
  <si>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</si>
  <si>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</si>
  <si>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</si>
  <si>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</si>
  <si>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</si>
  <si>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</si>
  <si>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</si>
  <si>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</si>
  <si>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</si>
  <si>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</si>
  <si>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</si>
  <si>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</si>
  <si>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</si>
  <si>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</si>
  <si>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</si>
  <si>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</si>
  <si>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</si>
  <si>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</si>
  <si>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</si>
  <si>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</si>
  <si>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</si>
  <si>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</si>
  <si>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</si>
  <si>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</si>
  <si>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</si>
  <si>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</si>
  <si>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</si>
  <si>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</si>
  <si>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</si>
  <si>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</si>
  <si>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</si>
  <si>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</si>
  <si>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</si>
  <si>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</si>
  <si>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</si>
  <si>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</si>
  <si>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</si>
  <si>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</si>
  <si>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</si>
  <si>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</si>
  <si>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</si>
  <si>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</si>
  <si>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</si>
  <si>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</si>
  <si>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</si>
  <si>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</si>
  <si>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</si>
  <si>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</si>
  <si>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</si>
  <si>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</si>
  <si>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</si>
  <si>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</si>
  <si>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</si>
  <si>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</si>
  <si>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</si>
  <si>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</si>
  <si>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</si>
  <si>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</si>
  <si>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</si>
  <si>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</si>
  <si>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</si>
  <si>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</si>
  <si>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</si>
  <si>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</si>
  <si>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</si>
  <si>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</si>
  <si>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</si>
  <si>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</si>
  <si>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</si>
  <si>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</si>
  <si>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</si>
  <si>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</si>
  <si>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</si>
  <si>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</si>
  <si>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</si>
  <si>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</si>
  <si>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</si>
  <si>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</si>
  <si>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</si>
  <si>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</si>
  <si>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</si>
  <si>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</si>
  <si>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</si>
  <si>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</si>
  <si>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</si>
  <si>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</si>
  <si>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</si>
  <si>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</si>
  <si>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</si>
  <si>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</si>
  <si>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</si>
  <si>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</si>
  <si>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</si>
  <si>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</si>
  <si>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</si>
  <si>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</si>
  <si>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</si>
  <si>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</si>
  <si>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</si>
  <si>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</si>
  <si>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</si>
  <si>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</si>
  <si>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</si>
  <si>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</si>
  <si>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</si>
  <si>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</si>
  <si>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</si>
  <si>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</si>
  <si>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</si>
  <si>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</si>
  <si>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</si>
  <si>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</si>
  <si>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</si>
  <si>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</si>
  <si>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</si>
  <si>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</si>
  <si>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</si>
  <si>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</si>
  <si>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</si>
  <si>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</si>
  <si>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</si>
  <si>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</si>
  <si>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</si>
  <si>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</si>
  <si>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</si>
  <si>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</si>
  <si>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</si>
  <si>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</si>
  <si>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</si>
  <si>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</si>
  <si>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</si>
  <si>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</si>
  <si>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</si>
  <si>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</si>
  <si>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</si>
  <si>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</si>
  <si>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</si>
  <si>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</si>
  <si>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</si>
  <si>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</si>
  <si>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</si>
  <si>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</si>
  <si>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</si>
  <si>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</si>
  <si>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</si>
  <si>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</si>
  <si>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</si>
  <si>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</si>
  <si>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</si>
  <si>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</si>
  <si>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</si>
  <si>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</si>
  <si>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</si>
  <si>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</si>
  <si>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</si>
  <si>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</si>
  <si>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</si>
  <si>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</si>
  <si>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</si>
  <si>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</si>
  <si>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</si>
  <si>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</si>
  <si>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</si>
  <si>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</si>
  <si>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</si>
  <si>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</si>
  <si>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</si>
  <si>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</si>
  <si>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</si>
  <si>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</si>
  <si>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</si>
  <si>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</si>
  <si>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</si>
  <si>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</si>
  <si>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</si>
  <si>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</si>
  <si>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</si>
  <si>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</si>
  <si>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</si>
  <si>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</si>
  <si>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</si>
  <si>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</si>
  <si>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</si>
  <si>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</si>
  <si>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</si>
  <si>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</si>
  <si>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</si>
  <si>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</si>
  <si>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</si>
  <si>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</si>
  <si>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</si>
  <si>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</si>
  <si>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</si>
  <si>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</si>
  <si>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</si>
  <si>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</si>
  <si>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</si>
  <si>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</si>
  <si>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</si>
  <si>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</si>
  <si>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</si>
  <si>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</si>
  <si>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</si>
  <si>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</si>
  <si>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</si>
  <si>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</si>
  <si>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</si>
  <si>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</si>
  <si>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</si>
  <si>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</si>
  <si>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</si>
  <si>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</si>
  <si>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</si>
  <si>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</si>
  <si>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</si>
  <si>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</si>
  <si>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</si>
  <si>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</si>
  <si>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</si>
  <si>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</si>
  <si>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</si>
  <si>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</si>
  <si>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</si>
  <si>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</si>
  <si>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</si>
  <si>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</si>
  <si>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</si>
  <si>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</si>
  <si>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</si>
  <si>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</si>
  <si>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</si>
  <si>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</si>
  <si>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</si>
  <si>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</si>
  <si>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</si>
  <si>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</si>
  <si>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</si>
  <si>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</si>
  <si>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</si>
  <si>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</si>
  <si>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</si>
  <si>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</si>
  <si>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</si>
  <si>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</si>
  <si>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</si>
  <si>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</si>
  <si>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</si>
  <si>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</si>
  <si>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</si>
  <si>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</si>
  <si>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</si>
  <si>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</si>
  <si>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</si>
  <si>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</si>
  <si>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</si>
  <si>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</si>
  <si>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</si>
  <si>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</si>
  <si>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</si>
  <si>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</si>
  <si>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</si>
  <si>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</si>
  <si>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</si>
  <si>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</si>
  <si>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</si>
  <si>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</si>
  <si>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</si>
  <si>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</si>
  <si>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</si>
  <si>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</si>
  <si>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</si>
  <si>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</si>
  <si>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</si>
  <si>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</si>
  <si>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</si>
  <si>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</si>
  <si>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</si>
  <si>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</si>
  <si>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</si>
  <si>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</si>
  <si>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</si>
  <si>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</si>
  <si>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</si>
  <si>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</si>
  <si>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</si>
  <si>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</si>
  <si>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</si>
  <si>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</si>
  <si>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</si>
  <si>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</si>
  <si>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</si>
  <si>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</si>
  <si>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</si>
  <si>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</si>
  <si>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</si>
  <si>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</si>
  <si>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</si>
  <si>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</si>
  <si>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</si>
  <si>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</si>
  <si>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</si>
  <si>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</si>
  <si>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</si>
  <si>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</si>
  <si>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</si>
  <si>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</si>
  <si>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</si>
  <si>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</si>
  <si>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</si>
  <si>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</si>
  <si>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</si>
  <si>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</si>
  <si>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</si>
  <si>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</si>
  <si>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</si>
  <si>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</si>
  <si>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</si>
  <si>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</si>
  <si>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</si>
  <si>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</si>
  <si>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</si>
  <si>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</si>
  <si>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</si>
  <si>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</si>
  <si>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</si>
  <si>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</si>
  <si>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</si>
  <si>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</si>
  <si>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</si>
  <si>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</si>
  <si>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</si>
  <si>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</si>
  <si>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</si>
  <si>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</si>
  <si>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</si>
  <si>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</si>
  <si>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</si>
  <si>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</si>
  <si>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</si>
  <si>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</si>
  <si>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</si>
  <si>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</si>
  <si>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</si>
  <si>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</si>
  <si>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</si>
  <si>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</si>
  <si>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</si>
  <si>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</si>
  <si>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</si>
  <si>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</si>
  <si>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</si>
  <si>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</si>
  <si>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</si>
  <si>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</si>
  <si>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</si>
  <si>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</si>
  <si>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</si>
  <si>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</si>
  <si>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</si>
  <si>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</si>
  <si>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</si>
  <si>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</si>
  <si>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</si>
  <si>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</si>
  <si>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</si>
  <si>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</si>
  <si>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</si>
  <si>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</si>
  <si>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</si>
  <si>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</si>
  <si>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</si>
  <si>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</si>
  <si>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</si>
  <si>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</si>
  <si>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</si>
  <si>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</si>
  <si>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</si>
  <si>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</si>
  <si>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</si>
  <si>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</si>
  <si>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</si>
  <si>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</si>
  <si>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</si>
  <si>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</si>
  <si>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</si>
  <si>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</si>
  <si>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</si>
  <si>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</si>
  <si>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</si>
  <si>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</si>
  <si>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</si>
  <si>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</si>
  <si>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</si>
  <si>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</si>
  <si>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</si>
  <si>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</si>
  <si>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</si>
  <si>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</si>
  <si>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</si>
  <si>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</si>
  <si>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</si>
  <si>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</si>
  <si>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</si>
  <si>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</si>
  <si>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</si>
  <si>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</si>
  <si>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</si>
  <si>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</si>
  <si>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</si>
  <si>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</si>
  <si>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</si>
  <si>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</si>
  <si>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</si>
  <si>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</si>
  <si>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</si>
  <si>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</si>
  <si>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</si>
  <si>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</si>
  <si>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</si>
  <si>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</si>
  <si>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</si>
  <si>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</si>
  <si>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</si>
  <si>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</si>
  <si>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</si>
  <si>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</si>
  <si>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</si>
  <si>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</si>
  <si>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</si>
  <si>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</si>
  <si>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</si>
  <si>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</si>
  <si>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</si>
  <si>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</si>
  <si>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</si>
  <si>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</si>
  <si>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</si>
  <si>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</si>
  <si>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</si>
  <si>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</si>
  <si>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</si>
  <si>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</si>
  <si>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</si>
  <si>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</si>
  <si>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</si>
  <si>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</si>
  <si>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</si>
  <si>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</si>
  <si>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</si>
  <si>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</si>
  <si>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</si>
  <si>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</si>
  <si>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</si>
  <si>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</si>
  <si>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</si>
  <si>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</si>
  <si>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</si>
  <si>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</si>
  <si>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</si>
  <si>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</si>
  <si>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</si>
  <si>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</si>
  <si>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</si>
  <si>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</si>
  <si>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</si>
  <si>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</si>
  <si>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</si>
  <si>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</si>
  <si>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</si>
  <si>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</si>
  <si>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</si>
  <si>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</si>
  <si>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</si>
  <si>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</si>
  <si>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</si>
  <si>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</si>
  <si>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</si>
  <si>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</si>
  <si>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</si>
  <si>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</si>
  <si>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</si>
  <si>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</si>
  <si>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</si>
  <si>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</si>
  <si>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</si>
  <si>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</si>
  <si>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</si>
  <si>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</si>
  <si>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</si>
  <si>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</si>
  <si>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</si>
  <si>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</si>
  <si>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</si>
  <si>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</si>
  <si>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</si>
  <si>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</si>
  <si>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</si>
  <si>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</si>
  <si>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</si>
  <si>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</si>
  <si>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</si>
  <si>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</si>
  <si>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</si>
  <si>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</si>
  <si>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</si>
  <si>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</si>
  <si>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</si>
  <si>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</si>
  <si>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</si>
  <si>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</si>
  <si>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</si>
  <si>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</si>
  <si>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</si>
  <si>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</si>
  <si>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</si>
  <si>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</si>
  <si>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</si>
  <si>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</si>
  <si>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</si>
  <si>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</si>
  <si>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</si>
  <si>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</si>
  <si>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</si>
  <si>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</si>
  <si>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</si>
  <si>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</si>
  <si>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</si>
  <si>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</si>
  <si>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</si>
  <si>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</si>
  <si>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</si>
  <si>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</si>
  <si>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</si>
  <si>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</si>
  <si>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</si>
  <si>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</si>
  <si>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</si>
  <si>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</si>
  <si>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</si>
  <si>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</si>
  <si>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</si>
  <si>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</si>
  <si>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</si>
  <si>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</si>
  <si>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</si>
  <si>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</si>
  <si>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</si>
  <si>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</si>
  <si>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</si>
  <si>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</si>
  <si>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</si>
  <si>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</si>
  <si>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</si>
  <si>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</si>
  <si>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</si>
  <si>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</si>
  <si>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</si>
  <si>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</si>
  <si>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</si>
  <si>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</si>
  <si>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</si>
  <si>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</si>
  <si>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</si>
  <si>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</si>
  <si>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</si>
  <si>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</si>
  <si>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</si>
  <si>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</si>
  <si>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</si>
  <si>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</si>
  <si>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</si>
  <si>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</si>
  <si>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</si>
  <si>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</si>
  <si>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</si>
  <si>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</si>
  <si>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</si>
  <si>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</si>
  <si>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</si>
  <si>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</si>
  <si>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</si>
  <si>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</si>
  <si>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</si>
  <si>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</si>
  <si>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</si>
  <si>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</si>
  <si>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</si>
  <si>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</si>
  <si>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</si>
  <si>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</si>
  <si>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</si>
  <si>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</si>
  <si>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</si>
  <si>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</si>
  <si>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</si>
  <si>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</si>
  <si>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</si>
  <si>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</si>
  <si>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</si>
  <si>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</si>
  <si>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</si>
  <si>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</si>
  <si>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</si>
  <si>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</si>
  <si>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</si>
  <si>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</si>
  <si>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</si>
  <si>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</si>
  <si>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</si>
  <si>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</si>
  <si>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</si>
  <si>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</si>
  <si>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</si>
  <si>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</si>
  <si>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</si>
  <si>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</si>
  <si>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</si>
  <si>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</si>
  <si>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</si>
  <si>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</si>
  <si>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</si>
  <si>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</si>
  <si>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</si>
  <si>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</si>
  <si>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</si>
  <si>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</si>
  <si>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</si>
  <si>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</si>
  <si>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</si>
  <si>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</si>
  <si>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</si>
  <si>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</si>
  <si>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</si>
  <si>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</si>
  <si>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</si>
  <si>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</si>
  <si>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</si>
  <si>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</si>
  <si>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</si>
  <si>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</si>
  <si>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</si>
  <si>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</si>
  <si>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</si>
  <si>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</si>
  <si>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</si>
  <si>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</si>
  <si>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</si>
  <si>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</si>
  <si>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</si>
  <si>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</si>
  <si>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</si>
  <si>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</si>
  <si>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</si>
  <si>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</si>
  <si>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</si>
  <si>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</si>
  <si>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</si>
  <si>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</si>
  <si>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</si>
  <si>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</si>
  <si>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</si>
  <si>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</si>
  <si>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</si>
  <si>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</si>
  <si>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</si>
  <si>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</si>
  <si>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</si>
  <si>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</si>
  <si>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</si>
  <si>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</si>
  <si>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</si>
  <si>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</si>
  <si>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</si>
  <si>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</si>
  <si>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</si>
  <si>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</si>
  <si>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</si>
  <si>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</si>
  <si>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</si>
  <si>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</si>
  <si>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</si>
  <si>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</si>
  <si>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</si>
  <si>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</si>
  <si>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</si>
  <si>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</si>
  <si>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</si>
  <si>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</si>
  <si>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</si>
  <si>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</si>
  <si>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</si>
  <si>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</si>
  <si>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</si>
  <si>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</si>
  <si>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</si>
  <si>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</si>
  <si>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</si>
  <si>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</si>
  <si>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</si>
  <si>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</si>
  <si>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</si>
  <si>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</si>
  <si>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</si>
  <si>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</si>
  <si>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</si>
  <si>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</si>
  <si>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</si>
  <si>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</si>
  <si>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</si>
  <si>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</si>
  <si>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</si>
  <si>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</si>
  <si>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</si>
  <si>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</si>
  <si>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</si>
  <si>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</si>
  <si>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</si>
  <si>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</si>
  <si>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</si>
  <si>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</si>
  <si>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</si>
  <si>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</si>
  <si>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</si>
  <si>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</si>
  <si>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</si>
  <si>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</si>
  <si>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</si>
  <si>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</si>
  <si>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</si>
  <si>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</si>
  <si>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</si>
  <si>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</si>
  <si>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</si>
  <si>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</si>
  <si>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</si>
  <si>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</si>
  <si>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</si>
  <si>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</si>
  <si>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</si>
  <si>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</si>
  <si>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</si>
  <si>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</si>
  <si>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</si>
  <si>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</si>
  <si>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</si>
  <si>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</si>
  <si>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</si>
  <si>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</si>
  <si>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</si>
  <si>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</si>
  <si>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</si>
  <si>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</si>
  <si>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</si>
  <si>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</si>
  <si>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</si>
  <si>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</si>
  <si>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</si>
  <si>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</si>
  <si>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</si>
  <si>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</si>
  <si>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</si>
  <si>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</si>
  <si>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</si>
  <si>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</si>
  <si>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</si>
  <si>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</si>
  <si>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</si>
  <si>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</si>
  <si>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</si>
  <si>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</si>
  <si>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</si>
  <si>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</si>
  <si>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</si>
  <si>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</si>
  <si>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</si>
  <si>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</si>
  <si>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</si>
  <si>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</si>
  <si>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</si>
  <si>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</si>
  <si>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</si>
  <si>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</si>
  <si>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</si>
  <si>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</si>
  <si>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</si>
  <si>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</si>
  <si>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</si>
  <si>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</si>
  <si>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</si>
  <si>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</si>
  <si>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</si>
  <si>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</si>
  <si>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</si>
  <si>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</si>
  <si>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</si>
  <si>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</si>
  <si>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</si>
  <si>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</si>
  <si>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</si>
  <si>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</si>
  <si>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</si>
  <si>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</si>
  <si>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</si>
  <si>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</si>
  <si>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</si>
  <si>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</si>
  <si>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</si>
  <si>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</si>
  <si>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</si>
  <si>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</si>
  <si>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</si>
  <si>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</si>
  <si>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</si>
  <si>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</si>
  <si>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</si>
  <si>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</si>
  <si>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</si>
  <si>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</si>
  <si>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</si>
  <si>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</si>
  <si>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</si>
  <si>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</si>
  <si>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</si>
  <si>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</si>
  <si>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</si>
  <si>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</si>
  <si>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</si>
  <si>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</si>
  <si>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</si>
  <si>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</si>
  <si>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</si>
  <si>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</si>
  <si>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</si>
  <si>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</si>
  <si>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</si>
  <si>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</si>
  <si>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</si>
  <si>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</si>
  <si>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</si>
  <si>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</si>
  <si>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</si>
  <si>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</si>
  <si>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</si>
  <si>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</si>
  <si>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</si>
  <si>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</si>
  <si>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</si>
  <si>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</si>
  <si>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</si>
  <si>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</si>
  <si>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</si>
  <si>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</si>
  <si>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</si>
  <si>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</si>
  <si>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</si>
  <si>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</si>
  <si>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</si>
  <si>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</si>
  <si>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</si>
  <si>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</si>
  <si>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</si>
  <si>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</si>
  <si>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</si>
  <si>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</si>
  <si>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</si>
  <si>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</si>
  <si>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</si>
  <si>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</si>
  <si>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</si>
  <si>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</si>
  <si>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</si>
  <si>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</si>
  <si>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</si>
  <si>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</si>
  <si>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</si>
  <si>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</si>
  <si>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</si>
  <si>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</si>
  <si>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</si>
  <si>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</si>
  <si>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</si>
  <si>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</si>
  <si>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</si>
  <si>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</si>
  <si>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</si>
  <si>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</si>
  <si>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</si>
  <si>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</si>
  <si>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</si>
  <si>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</si>
  <si>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</si>
  <si>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</si>
  <si>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</si>
  <si>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</si>
  <si>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</si>
  <si>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</si>
  <si>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</si>
  <si>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</si>
  <si>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</si>
  <si>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</si>
  <si>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</si>
  <si>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</si>
  <si>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</si>
  <si>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</si>
  <si>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</si>
  <si>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</si>
  <si>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</si>
  <si>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</si>
  <si>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</si>
  <si>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</si>
  <si>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</si>
  <si>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</si>
  <si>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</si>
  <si>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</si>
  <si>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</si>
  <si>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</si>
  <si>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</si>
  <si>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</si>
  <si>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</si>
  <si>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</si>
  <si>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</si>
  <si>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</si>
  <si>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</si>
  <si>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</si>
  <si>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</si>
  <si>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</si>
  <si>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</si>
  <si>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</si>
  <si>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</si>
  <si>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</si>
  <si>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</si>
  <si>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</si>
  <si>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</si>
  <si>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</si>
  <si>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</si>
  <si>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</si>
  <si>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</si>
  <si>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</si>
  <si>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</si>
  <si>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</si>
  <si>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</si>
  <si>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</si>
  <si>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</si>
  <si>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</si>
  <si>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</si>
  <si>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</si>
  <si>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</si>
  <si>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</si>
  <si>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</si>
  <si>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</si>
  <si>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</si>
  <si>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</si>
  <si>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</si>
  <si>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</si>
  <si>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</si>
  <si>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</si>
  <si>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</si>
  <si>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</si>
  <si>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</si>
  <si>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</si>
  <si>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</si>
  <si>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</si>
  <si>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</si>
  <si>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</si>
  <si>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</si>
  <si>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</si>
  <si>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</si>
  <si>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</si>
  <si>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</si>
  <si>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</si>
  <si>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</si>
  <si>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</si>
  <si>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</si>
  <si>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</si>
  <si>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</si>
  <si>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</si>
  <si>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</si>
  <si>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</si>
  <si>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</si>
  <si>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</si>
  <si>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</si>
  <si>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</si>
  <si>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</si>
  <si>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</si>
  <si>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</si>
  <si>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</si>
  <si>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</si>
  <si>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</si>
  <si>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</si>
  <si>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</si>
  <si>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</si>
  <si>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</si>
  <si>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</si>
  <si>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</si>
  <si>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</si>
  <si>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</si>
  <si>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</si>
  <si>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</si>
  <si>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</si>
  <si>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</si>
  <si>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</si>
  <si>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</si>
  <si>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</si>
  <si>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</si>
  <si>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</si>
  <si>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</si>
  <si>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</si>
  <si>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</si>
  <si>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</si>
  <si>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</si>
  <si>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</si>
  <si>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</si>
  <si>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</si>
  <si>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</si>
  <si>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</si>
  <si>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</si>
  <si>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</si>
  <si>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</si>
  <si>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</si>
  <si>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</si>
  <si>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</si>
  <si>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</si>
  <si>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</si>
  <si>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</si>
  <si>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</si>
  <si>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</si>
  <si>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</si>
  <si>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</si>
  <si>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</si>
  <si>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</si>
  <si>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</si>
  <si>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</si>
  <si>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</si>
  <si>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</si>
  <si>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</si>
  <si>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</si>
  <si>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</si>
  <si>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</si>
  <si>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</si>
  <si>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</si>
  <si>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</si>
  <si>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</si>
  <si>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</si>
  <si>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</si>
  <si>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</si>
  <si>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</si>
  <si>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</si>
  <si>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</si>
  <si>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</si>
  <si>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</si>
  <si>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</si>
  <si>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</si>
  <si>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</si>
  <si>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</si>
  <si>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</si>
  <si>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</si>
  <si>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</si>
  <si>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</si>
  <si>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</si>
  <si>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</si>
  <si>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</si>
  <si>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</si>
  <si>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</si>
  <si>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</si>
  <si>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</si>
  <si>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</si>
  <si>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</si>
  <si>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</si>
  <si>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</si>
  <si>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</si>
  <si>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</si>
  <si>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</si>
  <si>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</si>
  <si>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</si>
  <si>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</si>
  <si>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</si>
  <si>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</si>
  <si>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</si>
  <si>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</si>
  <si>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</si>
  <si>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</si>
  <si>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</si>
  <si>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</si>
  <si>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</si>
  <si>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</si>
  <si>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</si>
  <si>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</si>
  <si>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</si>
  <si>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</si>
  <si>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</si>
  <si>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</si>
  <si>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</si>
  <si>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</si>
  <si>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</si>
  <si>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</si>
  <si>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</si>
  <si>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</si>
  <si>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</si>
  <si>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</si>
  <si>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</si>
  <si>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</si>
  <si>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</si>
  <si>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</si>
  <si>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</si>
  <si>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</si>
  <si>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</si>
  <si>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</si>
  <si>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</si>
  <si>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</si>
  <si>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</si>
  <si>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</si>
  <si>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</si>
  <si>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</si>
  <si>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</si>
  <si>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</si>
  <si>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</si>
  <si>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</si>
  <si>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</si>
  <si>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</si>
  <si>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</si>
  <si>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</si>
  <si>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</si>
  <si>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</si>
  <si>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</si>
  <si>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</si>
  <si>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</si>
  <si>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</si>
  <si>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</si>
  <si>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</si>
  <si>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</si>
  <si>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</si>
  <si>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</si>
  <si>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</si>
  <si>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</si>
  <si>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</si>
  <si>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</si>
  <si>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</si>
  <si>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</si>
  <si>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</si>
  <si>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</si>
  <si>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</si>
  <si>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</si>
  <si>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</si>
  <si>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</si>
  <si>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</si>
  <si>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</si>
  <si>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</si>
  <si>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</si>
  <si>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</si>
  <si>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</si>
  <si>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</si>
  <si>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</si>
  <si>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</si>
  <si>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</si>
  <si>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</si>
  <si>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</si>
  <si>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</si>
  <si>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</si>
  <si>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</si>
  <si>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</si>
  <si>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</si>
  <si>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</si>
  <si>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</si>
  <si>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</si>
  <si>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</si>
  <si>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</si>
  <si>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</si>
  <si>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</si>
  <si>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</si>
  <si>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</si>
  <si>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</si>
  <si>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</si>
  <si>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</si>
  <si>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</si>
  <si>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</si>
  <si>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</si>
  <si>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</si>
  <si>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</si>
  <si>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</si>
  <si>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</si>
  <si>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</si>
  <si>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</si>
  <si>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</si>
  <si>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</si>
  <si>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</si>
  <si>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</si>
  <si>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</si>
  <si>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</si>
  <si>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</si>
  <si>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</si>
  <si>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</si>
  <si>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</si>
  <si>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</si>
  <si>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</si>
  <si>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</si>
  <si>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</si>
  <si>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</si>
  <si>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</si>
  <si>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</si>
  <si>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</si>
  <si>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</si>
  <si>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</si>
  <si>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</si>
  <si>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</si>
  <si>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</si>
  <si>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</si>
  <si>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</si>
  <si>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</si>
  <si>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</si>
  <si>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</si>
  <si>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</si>
  <si>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</si>
  <si>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</si>
  <si>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</si>
  <si>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</si>
  <si>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</si>
  <si>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</si>
  <si>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</si>
  <si>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</si>
  <si>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</si>
  <si>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</si>
  <si>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</si>
  <si>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</si>
  <si>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</si>
  <si>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</si>
  <si>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</si>
  <si>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</si>
  <si>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</si>
  <si>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</si>
  <si>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</si>
  <si>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</si>
  <si>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</si>
  <si>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</si>
  <si>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</si>
  <si>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</si>
  <si>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</si>
  <si>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</si>
  <si>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</si>
  <si>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</si>
  <si>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</si>
  <si>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</si>
  <si>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</si>
  <si>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</si>
  <si>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</si>
  <si>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</si>
  <si>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</si>
  <si>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</si>
  <si>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</si>
  <si>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</si>
  <si>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</si>
  <si>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</si>
  <si>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</si>
  <si>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</si>
  <si>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</si>
  <si>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</si>
  <si>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</si>
  <si>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</si>
  <si>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</si>
  <si>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</si>
  <si>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</si>
  <si>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</si>
  <si>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</si>
  <si>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</si>
  <si>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</si>
  <si>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</si>
  <si>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</si>
  <si>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</si>
  <si>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</si>
  <si>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</si>
  <si>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</si>
  <si>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</si>
  <si>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</si>
  <si>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</si>
  <si>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</si>
  <si>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</si>
  <si>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</si>
  <si>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</si>
  <si>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</si>
  <si>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</si>
  <si>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</si>
  <si>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</si>
  <si>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</si>
  <si>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</si>
  <si>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</si>
  <si>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</si>
  <si>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</si>
  <si>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</si>
  <si>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</si>
  <si>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</si>
  <si>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</si>
  <si>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</si>
  <si>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</si>
  <si>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</si>
  <si>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</si>
  <si>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</si>
  <si>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</si>
  <si>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</si>
  <si>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</si>
  <si>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</si>
  <si>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</si>
  <si>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</si>
  <si>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</si>
  <si>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</si>
  <si>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</si>
  <si>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</si>
  <si>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</si>
  <si>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</si>
  <si>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</si>
  <si>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</si>
  <si>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</si>
  <si>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</si>
  <si>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</si>
  <si>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</si>
  <si>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</si>
  <si>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</si>
  <si>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</si>
  <si>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</si>
  <si>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</si>
  <si>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</si>
  <si>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</si>
  <si>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</si>
  <si>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</si>
  <si>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</si>
  <si>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</si>
  <si>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</si>
  <si>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</si>
  <si>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</si>
  <si>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</si>
  <si>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</si>
  <si>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</si>
  <si>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</si>
  <si>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</si>
  <si>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</si>
  <si>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</si>
  <si>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</si>
  <si>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</si>
  <si>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</si>
  <si>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</si>
  <si>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</si>
  <si>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</si>
  <si>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</si>
  <si>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</si>
  <si>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</si>
  <si>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</si>
  <si>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</si>
  <si>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</si>
  <si>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</si>
  <si>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</si>
  <si>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</si>
  <si>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</si>
  <si>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</si>
  <si>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</si>
  <si>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</si>
  <si>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</si>
  <si>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</si>
  <si>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</si>
  <si>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</si>
  <si>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</si>
  <si>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</si>
  <si>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</si>
  <si>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</si>
  <si>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</si>
  <si>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</si>
  <si>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</si>
  <si>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</si>
  <si>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</si>
  <si>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</si>
  <si>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</si>
  <si>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</si>
  <si>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</si>
  <si>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</si>
  <si>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</si>
  <si>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</si>
  <si>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</si>
  <si>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</si>
  <si>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</si>
  <si>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</si>
  <si>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</si>
  <si>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</si>
  <si>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</si>
  <si>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</si>
  <si>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</si>
  <si>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</si>
  <si>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</si>
  <si>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</si>
  <si>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</si>
  <si>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</si>
  <si>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</si>
  <si>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</si>
  <si>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</si>
  <si>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</si>
  <si>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</si>
  <si>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</si>
  <si>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</si>
  <si>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</si>
  <si>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</si>
  <si>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</si>
  <si>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</si>
  <si>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</si>
  <si>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</si>
  <si>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</si>
  <si>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</si>
  <si>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</si>
  <si>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</si>
  <si>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</si>
  <si>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</si>
  <si>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</si>
  <si>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</si>
  <si>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</si>
  <si>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</si>
  <si>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</si>
  <si>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</si>
  <si>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</si>
  <si>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</si>
  <si>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</si>
  <si>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</si>
  <si>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</si>
  <si>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</si>
  <si>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</si>
  <si>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</si>
  <si>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</si>
  <si>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</si>
  <si>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</si>
  <si>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</si>
  <si>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</si>
  <si>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</si>
  <si>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</si>
  <si>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</si>
  <si>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</si>
  <si>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</si>
  <si>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</si>
  <si>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</si>
  <si>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</si>
  <si>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</si>
  <si>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</si>
  <si>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</si>
  <si>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</si>
  <si>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</si>
  <si>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</si>
  <si>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</si>
  <si>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</si>
  <si>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</si>
  <si>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</si>
  <si>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</si>
  <si>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</si>
  <si>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</si>
  <si>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</si>
  <si>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</si>
  <si>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</si>
  <si>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</si>
  <si>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</si>
  <si>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</si>
  <si>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</si>
  <si>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</si>
  <si>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</si>
  <si>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</si>
  <si>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</si>
  <si>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</si>
  <si>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</si>
  <si>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</si>
  <si>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</si>
  <si>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</si>
  <si>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</si>
  <si>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</si>
  <si>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</si>
  <si>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</si>
  <si>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</si>
  <si>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</si>
  <si>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</si>
  <si>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</si>
  <si>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</si>
  <si>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</si>
  <si>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</si>
  <si>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</si>
  <si>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</si>
  <si>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</si>
  <si>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</si>
  <si>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</si>
  <si>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</si>
  <si>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</si>
  <si>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</si>
  <si>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</si>
  <si>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</si>
  <si>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</si>
  <si>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</si>
  <si>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</si>
  <si>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</si>
  <si>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</si>
  <si>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</si>
  <si>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</si>
  <si>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</si>
  <si>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</si>
  <si>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</si>
  <si>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</si>
  <si>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</si>
  <si>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</si>
  <si>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</si>
  <si>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</si>
  <si>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</si>
  <si>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</si>
  <si>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</si>
  <si>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</si>
  <si>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</si>
  <si>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</si>
  <si>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</si>
  <si>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</si>
  <si>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</si>
  <si>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</si>
  <si>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</si>
  <si>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</si>
  <si>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</si>
  <si>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</si>
  <si>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</si>
  <si>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</si>
  <si>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</si>
  <si>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</si>
  <si>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</si>
  <si>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</si>
  <si>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</si>
  <si>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</si>
  <si>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</si>
  <si>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</si>
  <si>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</si>
  <si>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</si>
  <si>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</si>
  <si>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</si>
  <si>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</si>
  <si>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</si>
  <si>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</si>
  <si>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</si>
  <si>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</si>
  <si>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</si>
  <si>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</si>
  <si>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</si>
  <si>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</si>
  <si>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</si>
  <si>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</si>
  <si>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</si>
  <si>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</si>
  <si>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</si>
  <si>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</si>
  <si>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</si>
  <si>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</si>
  <si>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</si>
  <si>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</si>
  <si>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</si>
  <si>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</si>
  <si>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</si>
  <si>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</si>
  <si>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</si>
  <si>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</si>
  <si>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</si>
  <si>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</si>
  <si>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</si>
  <si>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</si>
  <si>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</si>
  <si>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</si>
  <si>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</si>
  <si>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</si>
  <si>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</si>
  <si>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</si>
  <si>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</si>
  <si>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</si>
  <si>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</si>
  <si>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</si>
  <si>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</si>
  <si>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</si>
  <si>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</si>
  <si>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</si>
  <si>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</si>
  <si>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</si>
  <si>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</si>
  <si>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</si>
  <si>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</si>
  <si>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</si>
  <si>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</si>
  <si>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</si>
  <si>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</si>
  <si>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</si>
  <si>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</si>
  <si>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</si>
  <si>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</si>
  <si>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</si>
  <si>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</si>
  <si>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</si>
  <si>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</si>
  <si>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</si>
  <si>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</si>
  <si>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</si>
  <si>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</si>
  <si>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</si>
  <si>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</si>
  <si>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</si>
  <si>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</si>
  <si>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</si>
  <si>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</si>
  <si>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</si>
  <si>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</si>
  <si>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</si>
  <si>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</si>
  <si>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</si>
  <si>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</si>
  <si>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</si>
  <si>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</si>
  <si>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</si>
  <si>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</si>
  <si>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</si>
  <si>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</si>
  <si>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</si>
  <si>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</si>
  <si>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</si>
  <si>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</si>
  <si>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</si>
  <si>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</si>
  <si>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</si>
  <si>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</si>
  <si>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</si>
  <si>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</si>
  <si>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</si>
  <si>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</si>
  <si>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</si>
  <si>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</si>
  <si>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</si>
  <si>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</si>
  <si>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</si>
  <si>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</si>
  <si>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</si>
  <si>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</si>
  <si>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</si>
  <si>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</si>
  <si>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</si>
  <si>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</si>
  <si>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</si>
  <si>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</si>
  <si>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</si>
  <si>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</si>
  <si>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</si>
  <si>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</si>
  <si>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</si>
  <si>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</si>
  <si>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</si>
  <si>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</si>
  <si>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</si>
  <si>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</si>
  <si>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</si>
  <si>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</si>
  <si>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</si>
  <si>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</si>
  <si>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</si>
  <si>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</si>
  <si>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</si>
  <si>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</si>
  <si>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</si>
  <si>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</si>
  <si>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</si>
  <si>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</si>
  <si>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</si>
  <si>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</si>
  <si>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</si>
  <si>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</si>
  <si>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</si>
  <si>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</si>
  <si>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</si>
  <si>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</si>
  <si>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</si>
  <si>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</si>
  <si>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</si>
  <si>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</si>
  <si>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</si>
  <si>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</si>
  <si>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</si>
  <si>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</si>
  <si>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</si>
  <si>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</si>
  <si>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</si>
  <si>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</si>
  <si>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</si>
  <si>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</si>
  <si>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</si>
  <si>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</si>
  <si>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</si>
  <si>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</si>
  <si>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</si>
  <si>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</si>
  <si>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</si>
  <si>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</si>
  <si>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</si>
  <si>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</si>
  <si>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</si>
  <si>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</si>
  <si>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</si>
  <si>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</si>
  <si>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</si>
  <si>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</si>
  <si>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</si>
  <si>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</si>
  <si>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</si>
  <si>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</si>
  <si>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</si>
  <si>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</si>
  <si>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</si>
  <si>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</si>
  <si>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</si>
  <si>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</si>
  <si>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</si>
  <si>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</si>
  <si>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</si>
  <si>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</si>
  <si>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</si>
  <si>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</si>
  <si>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</si>
  <si>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</si>
  <si>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</si>
  <si>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</si>
  <si>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</si>
  <si>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</si>
  <si>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</si>
  <si>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</si>
  <si>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</si>
  <si>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</si>
  <si>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</si>
  <si>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</si>
  <si>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</si>
  <si>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</si>
  <si>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</si>
  <si>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</si>
  <si>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</si>
  <si>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</si>
  <si>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</si>
  <si>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</si>
  <si>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</si>
  <si>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</si>
  <si>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</si>
  <si>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</si>
  <si>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</si>
  <si>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</si>
  <si>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</si>
  <si>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</si>
  <si>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</si>
  <si>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</si>
  <si>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</si>
  <si>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</si>
  <si>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</si>
  <si>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</si>
  <si>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</si>
  <si>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</si>
  <si>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</si>
  <si>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</si>
  <si>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</si>
  <si>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</si>
  <si>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</si>
  <si>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</si>
  <si>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</si>
  <si>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</si>
  <si>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</si>
  <si>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</si>
  <si>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</si>
  <si>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</si>
  <si>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</si>
  <si>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</si>
  <si>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</si>
  <si>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</si>
  <si>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</si>
  <si>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</si>
  <si>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</si>
  <si>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</si>
  <si>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</si>
  <si>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</si>
  <si>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</si>
  <si>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</si>
  <si>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</si>
  <si>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</si>
  <si>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</si>
  <si>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</si>
  <si>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</si>
  <si>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</si>
  <si>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</si>
  <si>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</si>
  <si>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</si>
  <si>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</si>
  <si>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</si>
  <si>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</si>
  <si>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</si>
  <si>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</si>
  <si>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</si>
  <si>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</si>
  <si>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</si>
  <si>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</si>
  <si>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</si>
  <si>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</si>
  <si>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</si>
  <si>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</si>
  <si>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</si>
  <si>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</si>
  <si>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</si>
  <si>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</si>
  <si>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</si>
  <si>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</si>
  <si>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</si>
  <si>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</si>
  <si>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</si>
  <si>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</si>
  <si>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</si>
  <si>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</si>
  <si>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</si>
  <si>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</si>
  <si>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</si>
  <si>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</si>
  <si>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</si>
  <si>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</si>
  <si>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</si>
  <si>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</si>
  <si>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</si>
  <si>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</si>
  <si>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</si>
  <si>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</si>
  <si>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</si>
  <si>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</si>
  <si>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</si>
  <si>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</si>
  <si>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</si>
  <si>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</si>
  <si>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</si>
  <si>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</si>
  <si>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</si>
  <si>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</si>
  <si>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</si>
  <si>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</si>
  <si>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</si>
  <si>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</si>
  <si>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</si>
  <si>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</si>
  <si>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</si>
  <si>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</si>
  <si>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</si>
  <si>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</si>
  <si>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</si>
  <si>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</si>
  <si>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</si>
  <si>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</si>
  <si>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</si>
  <si>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</si>
  <si>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</si>
  <si>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</si>
  <si>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</si>
  <si>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</si>
  <si>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</si>
  <si>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</si>
  <si>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</si>
  <si>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</si>
  <si>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</si>
  <si>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</si>
  <si>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</si>
  <si>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</si>
  <si>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</si>
  <si>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</si>
  <si>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</si>
  <si>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</si>
  <si>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</si>
  <si>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</si>
  <si>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</si>
  <si>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</si>
  <si>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</si>
  <si>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</si>
  <si>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</si>
  <si>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</si>
  <si>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</si>
  <si>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</si>
  <si>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</si>
  <si>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</si>
  <si>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</si>
  <si>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</si>
  <si>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</si>
  <si>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</si>
  <si>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</si>
  <si>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</si>
  <si>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</si>
  <si>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</si>
  <si>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</si>
  <si>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</si>
  <si>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</si>
  <si>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</si>
  <si>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</si>
  <si>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</si>
  <si>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</si>
  <si>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</si>
  <si>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</si>
  <si>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</si>
  <si>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</si>
  <si>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</si>
  <si>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</si>
  <si>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</si>
  <si>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</si>
  <si>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</si>
  <si>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</si>
  <si>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</si>
  <si>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</si>
  <si>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</si>
  <si>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</si>
  <si>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</si>
  <si>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</si>
  <si>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</si>
  <si>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</si>
  <si>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</si>
  <si>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</si>
  <si>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</si>
  <si>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</si>
  <si>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</si>
  <si>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</si>
  <si>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</si>
  <si>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</si>
  <si>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</si>
  <si>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</si>
  <si>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</si>
  <si>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</si>
  <si>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</si>
  <si>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</si>
  <si>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</si>
  <si>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</si>
  <si>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</si>
  <si>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</si>
  <si>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</si>
  <si>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</si>
  <si>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</si>
  <si>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</si>
  <si>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</si>
  <si>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</si>
  <si>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</si>
  <si>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</si>
  <si>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</si>
  <si>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</si>
  <si>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</si>
  <si>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</si>
  <si>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</si>
  <si>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</si>
  <si>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</si>
  <si>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</si>
  <si>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</si>
  <si>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</si>
  <si>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</si>
  <si>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</si>
  <si>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</si>
  <si>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</si>
  <si>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</si>
  <si>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</si>
  <si>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</si>
  <si>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</si>
  <si>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</si>
  <si>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</si>
  <si>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</si>
  <si>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</si>
  <si>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</si>
  <si>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</si>
  <si>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</si>
  <si>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</si>
  <si>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</si>
  <si>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</si>
  <si>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</si>
  <si>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</si>
  <si>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</si>
  <si>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</si>
  <si>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</si>
  <si>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</si>
  <si>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</si>
  <si>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</si>
  <si>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</si>
  <si>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</si>
  <si>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</si>
  <si>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</si>
  <si>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</si>
  <si>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</si>
  <si>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</si>
  <si>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</si>
  <si>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</si>
  <si>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</si>
  <si>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</si>
  <si>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</si>
  <si>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</si>
  <si>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</si>
  <si>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</si>
  <si>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</si>
  <si>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</si>
  <si>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</si>
  <si>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</si>
  <si>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</si>
  <si>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</si>
  <si>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</si>
  <si>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</si>
  <si>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</si>
  <si>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</si>
  <si>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</si>
  <si>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</si>
  <si>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</si>
  <si>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</si>
  <si>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</si>
  <si>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</si>
  <si>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</si>
  <si>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</si>
  <si>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</si>
  <si>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</si>
  <si>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</si>
  <si>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</si>
  <si>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</si>
  <si>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</si>
  <si>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</si>
  <si>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</si>
  <si>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</si>
  <si>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</si>
  <si>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</si>
  <si>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</si>
  <si>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</si>
  <si>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</si>
  <si>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</si>
  <si>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</si>
  <si>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</si>
  <si>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</si>
  <si>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</si>
  <si>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</si>
  <si>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</si>
  <si>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</si>
  <si>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</si>
  <si>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</si>
  <si>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</si>
  <si>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</si>
  <si>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</si>
  <si>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</si>
  <si>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</si>
  <si>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</si>
  <si>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</si>
  <si>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</si>
  <si>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</si>
  <si>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</si>
  <si>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</si>
  <si>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</si>
  <si>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</si>
  <si>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</si>
  <si>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</si>
  <si>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</si>
  <si>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</si>
  <si>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</si>
  <si>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</si>
  <si>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</si>
  <si>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</si>
  <si>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</si>
  <si>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</si>
  <si>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</si>
  <si>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</si>
  <si>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</si>
  <si>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</si>
  <si>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</si>
  <si>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</si>
  <si>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</si>
  <si>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</si>
  <si>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</si>
  <si>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</si>
  <si>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</si>
  <si>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</si>
  <si>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</si>
  <si>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</si>
  <si>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</si>
  <si>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</si>
  <si>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</si>
  <si>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</si>
  <si>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</si>
  <si>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</si>
  <si>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</si>
  <si>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</si>
  <si>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</si>
  <si>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</si>
  <si>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</si>
  <si>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</si>
  <si>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</si>
  <si>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</si>
  <si>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</si>
  <si>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</si>
  <si>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</si>
  <si>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</si>
  <si>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</si>
  <si>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</si>
  <si>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</si>
  <si>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</si>
  <si>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</si>
  <si>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</si>
  <si>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</si>
  <si>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</si>
  <si>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</si>
  <si>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</si>
  <si>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</si>
  <si>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</si>
  <si>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</si>
  <si>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</si>
  <si>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</si>
  <si>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</si>
  <si>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</si>
  <si>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</si>
  <si>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</si>
  <si>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</si>
  <si>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</si>
  <si>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</si>
  <si>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</si>
  <si>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</si>
  <si>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</si>
  <si>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</si>
  <si>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</si>
  <si>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</si>
  <si>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</si>
  <si>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</si>
  <si>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</si>
  <si>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</si>
  <si>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</si>
  <si>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</si>
  <si>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</si>
  <si>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</si>
  <si>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</si>
  <si>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</si>
  <si>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</si>
  <si>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</si>
  <si>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</si>
  <si>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</si>
  <si>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</si>
  <si>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</si>
  <si>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</si>
  <si>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</si>
  <si>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</si>
  <si>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</si>
  <si>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</si>
  <si>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</si>
  <si>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</si>
  <si>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</si>
  <si>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</si>
  <si>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</si>
  <si>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</si>
  <si>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</si>
  <si>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</si>
  <si>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</si>
  <si>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</si>
  <si>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</si>
  <si>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</si>
  <si>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</si>
  <si>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</si>
  <si>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</si>
  <si>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</si>
  <si>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</si>
  <si>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</si>
  <si>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</si>
  <si>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</si>
  <si>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</si>
  <si>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</si>
  <si>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</si>
  <si>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</si>
  <si>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</si>
  <si>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</si>
  <si>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</si>
  <si>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</si>
  <si>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</si>
  <si>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</si>
  <si>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</si>
  <si>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</si>
  <si>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</si>
  <si>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</si>
  <si>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</si>
  <si>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</si>
  <si>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</si>
  <si>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</si>
  <si>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</si>
  <si>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</si>
  <si>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</si>
  <si>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</si>
  <si>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</si>
  <si>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</si>
  <si>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</si>
  <si>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</si>
  <si>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</si>
  <si>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</si>
  <si>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</si>
  <si>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</si>
  <si>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</si>
  <si>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</si>
  <si>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</si>
  <si>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</si>
  <si>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</si>
  <si>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</si>
  <si>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</si>
  <si>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</si>
  <si>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</si>
  <si>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</si>
  <si>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</si>
  <si>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</si>
  <si>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</si>
  <si>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</si>
  <si>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</si>
  <si>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</si>
  <si>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</si>
  <si>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</si>
  <si>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</si>
  <si>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</si>
  <si>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</si>
  <si>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</si>
  <si>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</si>
  <si>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</si>
  <si>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</si>
  <si>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</si>
  <si>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</si>
  <si>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</si>
  <si>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</si>
  <si>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</si>
  <si>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</si>
  <si>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</si>
  <si>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</si>
  <si>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</si>
  <si>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</si>
  <si>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</si>
  <si>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</si>
  <si>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</si>
  <si>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</si>
  <si>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</si>
  <si>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</si>
  <si>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</si>
  <si>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</si>
  <si>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</si>
  <si>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</si>
  <si>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</si>
  <si>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</si>
  <si>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</si>
  <si>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</si>
  <si>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</si>
  <si>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</si>
  <si>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</si>
  <si>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</si>
  <si>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</si>
  <si>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</si>
  <si>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</si>
  <si>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</si>
  <si>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</si>
  <si>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</si>
  <si>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</si>
  <si>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</si>
  <si>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</si>
  <si>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</si>
  <si>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</si>
  <si>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</si>
  <si>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</si>
  <si>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</si>
  <si>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</si>
  <si>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</si>
  <si>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</si>
  <si>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</si>
  <si>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</si>
  <si>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</si>
  <si>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</si>
  <si>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</si>
  <si>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</si>
  <si>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</si>
  <si>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</si>
  <si>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</si>
  <si>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</si>
  <si>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</si>
  <si>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</si>
  <si>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</si>
  <si>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</si>
  <si>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</si>
  <si>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</si>
  <si>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</si>
  <si>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</si>
  <si>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</si>
  <si>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</si>
  <si>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</si>
  <si>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</si>
  <si>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</si>
  <si>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</si>
  <si>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</si>
  <si>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</si>
  <si>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</si>
  <si>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</si>
  <si>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</si>
  <si>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</si>
  <si>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</si>
  <si>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</si>
  <si>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</si>
  <si>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</si>
  <si>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</si>
  <si>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</si>
  <si>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</si>
  <si>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</si>
  <si>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</si>
  <si>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</si>
  <si>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</si>
  <si>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</si>
  <si>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</si>
  <si>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</si>
  <si>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</si>
  <si>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</si>
  <si>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</si>
  <si>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</si>
  <si>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</si>
  <si>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</si>
  <si>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</si>
  <si>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</si>
  <si>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</si>
  <si>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</si>
  <si>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</si>
  <si>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</si>
  <si>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</si>
  <si>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</si>
  <si>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</si>
  <si>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</si>
  <si>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</si>
  <si>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</si>
  <si>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</si>
  <si>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</si>
  <si>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</si>
  <si>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</si>
  <si>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</si>
  <si>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</si>
  <si>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</si>
  <si>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</si>
  <si>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</si>
  <si>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</si>
  <si>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</si>
  <si>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</si>
  <si>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</si>
  <si>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</si>
  <si>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</si>
  <si>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</si>
  <si>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</si>
  <si>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</si>
  <si>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</si>
  <si>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</si>
  <si>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</si>
  <si>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</si>
  <si>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</si>
  <si>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</si>
  <si>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</si>
  <si>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</si>
  <si>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</si>
  <si>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</si>
  <si>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</si>
  <si>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</si>
  <si>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</si>
  <si>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</si>
  <si>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</si>
  <si>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</si>
  <si>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</si>
  <si>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</si>
  <si>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</si>
  <si>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</si>
  <si>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</si>
  <si>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</si>
  <si>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</si>
  <si>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</si>
  <si>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</si>
  <si>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</si>
  <si>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</si>
  <si>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</si>
  <si>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</si>
  <si>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</si>
  <si>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</si>
  <si>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</si>
  <si>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</si>
  <si>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</si>
  <si>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</si>
  <si>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</si>
  <si>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</si>
  <si>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</si>
  <si>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</si>
  <si>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</si>
  <si>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</si>
  <si>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</si>
  <si>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</si>
  <si>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</si>
  <si>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</si>
  <si>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</si>
  <si>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</si>
  <si>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</si>
  <si>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</si>
  <si>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</si>
  <si>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</si>
  <si>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</si>
  <si>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</si>
  <si>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</si>
  <si>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</si>
  <si>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</si>
  <si>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</si>
  <si>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</si>
  <si>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</si>
  <si>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</si>
  <si>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</si>
  <si>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</si>
  <si>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</si>
  <si>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</si>
  <si>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</si>
  <si>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</si>
  <si>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</si>
  <si>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</si>
  <si>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</si>
  <si>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</si>
  <si>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</si>
  <si>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</si>
  <si>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</si>
  <si>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</si>
  <si>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</si>
  <si>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</si>
  <si>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</si>
  <si>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</si>
  <si>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</si>
  <si>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</si>
  <si>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</si>
  <si>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</si>
  <si>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</si>
  <si>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</si>
  <si>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</si>
  <si>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</si>
  <si>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</si>
  <si>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</si>
  <si>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</si>
  <si>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</si>
  <si>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</si>
  <si>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</si>
  <si>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</si>
  <si>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</si>
  <si>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</si>
  <si>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</si>
  <si>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</si>
  <si>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</si>
  <si>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</si>
  <si>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</si>
  <si>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</si>
  <si>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</si>
  <si>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</si>
  <si>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</si>
  <si>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</si>
  <si>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</si>
  <si>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</si>
  <si>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</si>
  <si>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</si>
  <si>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</si>
  <si>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</si>
  <si>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</si>
  <si>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</si>
  <si>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</si>
  <si>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</si>
  <si>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</si>
  <si>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</si>
  <si>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</si>
  <si>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</si>
  <si>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</si>
  <si>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</si>
  <si>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</si>
  <si>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</si>
  <si>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</si>
  <si>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</si>
  <si>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</si>
  <si>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</si>
  <si>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</si>
  <si>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</si>
  <si>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</si>
  <si>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</si>
  <si>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</si>
  <si>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</si>
  <si>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</si>
  <si>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</si>
  <si>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</si>
  <si>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</si>
  <si>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</si>
  <si>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</si>
  <si>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</si>
  <si>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</si>
  <si>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</si>
  <si>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</si>
  <si>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</si>
  <si>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</si>
  <si>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</si>
  <si>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</si>
  <si>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</si>
  <si>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</si>
  <si>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</si>
  <si>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</si>
  <si>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</si>
  <si>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</si>
  <si>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</si>
  <si>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</si>
  <si>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</si>
  <si>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</si>
  <si>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</si>
  <si>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</si>
  <si>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</si>
  <si>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</si>
  <si>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</si>
  <si>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</si>
  <si>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</si>
  <si>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</si>
  <si>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</si>
  <si>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</si>
  <si>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</si>
  <si>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</si>
  <si>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</si>
  <si>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</si>
  <si>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</si>
  <si>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</si>
  <si>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</si>
  <si>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</si>
  <si>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</si>
  <si>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</si>
  <si>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</si>
  <si>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</si>
  <si>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</si>
  <si>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</si>
  <si>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</si>
  <si>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</si>
  <si>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</si>
  <si>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</si>
  <si>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</si>
  <si>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</si>
  <si>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</si>
  <si>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</si>
  <si>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</si>
  <si>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</si>
  <si>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</si>
  <si>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</si>
  <si>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</si>
  <si>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</si>
  <si>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</si>
  <si>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</si>
  <si>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</si>
  <si>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</si>
  <si>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</si>
  <si>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</si>
  <si>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</si>
  <si>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</si>
  <si>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</si>
  <si>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</si>
  <si>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</si>
  <si>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</si>
  <si>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</si>
  <si>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</si>
  <si>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</si>
  <si>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</si>
  <si>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</si>
  <si>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</si>
  <si>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</si>
  <si>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</si>
  <si>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</si>
  <si>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</si>
  <si>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</si>
  <si>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</si>
  <si>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</si>
  <si>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</si>
  <si>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</si>
  <si>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</si>
  <si>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</si>
  <si>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</si>
  <si>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</si>
  <si>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</si>
  <si>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</si>
  <si>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</si>
  <si>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</si>
  <si>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</si>
  <si>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</si>
  <si>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</si>
  <si>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</si>
  <si>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</si>
  <si>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</si>
  <si>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</si>
  <si>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</si>
  <si>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</si>
  <si>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</si>
  <si>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</si>
  <si>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</si>
  <si>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</si>
  <si>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</si>
  <si>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</si>
  <si>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</si>
  <si>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</si>
  <si>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</si>
  <si>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</si>
  <si>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</si>
  <si>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</si>
  <si>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</si>
  <si>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</si>
  <si>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</si>
  <si>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</si>
  <si>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</si>
  <si>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</si>
  <si>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</si>
  <si>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</si>
  <si>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</si>
  <si>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</si>
  <si>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</si>
  <si>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</si>
  <si>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</si>
  <si>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</si>
  <si>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</si>
  <si>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</si>
  <si>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</si>
  <si>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</si>
  <si>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</si>
  <si>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</si>
  <si>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</si>
  <si>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</si>
  <si>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</si>
  <si>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</si>
  <si>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</si>
  <si>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</si>
  <si>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</si>
  <si>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</si>
  <si>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</si>
  <si>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</si>
  <si>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</si>
  <si>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</si>
  <si>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</si>
  <si>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</si>
  <si>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</si>
  <si>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</si>
  <si>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</si>
  <si>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</si>
  <si>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</si>
  <si>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</si>
  <si>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</si>
  <si>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</si>
  <si>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</si>
  <si>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</si>
  <si>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</si>
  <si>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</si>
  <si>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</si>
  <si>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</si>
  <si>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</si>
  <si>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</si>
  <si>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</si>
  <si>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</si>
  <si>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</si>
  <si>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</si>
  <si>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</si>
  <si>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</si>
  <si>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</si>
  <si>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</si>
  <si>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</si>
  <si>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</si>
  <si>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</si>
  <si>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</si>
  <si>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</si>
  <si>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</si>
  <si>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</si>
  <si>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</si>
  <si>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</si>
  <si>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</si>
  <si>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</si>
  <si>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</si>
  <si>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</si>
  <si>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</si>
  <si>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</si>
  <si>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</si>
  <si>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</si>
  <si>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</si>
  <si>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</si>
  <si>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</si>
  <si>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</si>
  <si>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</si>
  <si>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</si>
  <si>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</si>
  <si>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</si>
  <si>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</si>
  <si>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</si>
  <si>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</si>
  <si>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</si>
  <si>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</si>
  <si>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</si>
  <si>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</si>
  <si>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</si>
  <si>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</si>
  <si>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</si>
  <si>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</si>
  <si>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</si>
  <si>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</si>
  <si>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</si>
  <si>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</si>
  <si>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</si>
  <si>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</si>
  <si>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</si>
  <si>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</si>
  <si>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</si>
  <si>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</si>
  <si>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</si>
  <si>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</si>
  <si>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</si>
  <si>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</si>
  <si>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</si>
  <si>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</si>
  <si>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</si>
  <si>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</si>
  <si>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</si>
  <si>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</si>
  <si>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</si>
  <si>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</si>
  <si>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</si>
  <si>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</si>
  <si>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</si>
  <si>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</si>
  <si>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</si>
  <si>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</si>
  <si>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</si>
  <si>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</si>
  <si>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</si>
  <si>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</si>
  <si>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</si>
  <si>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</si>
  <si>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</si>
  <si>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</si>
  <si>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</si>
  <si>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</si>
  <si>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</si>
  <si>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</si>
  <si>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</si>
  <si>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</si>
  <si>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</si>
  <si>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</si>
  <si>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</si>
  <si>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</si>
  <si>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</si>
  <si>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</si>
  <si>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</si>
  <si>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</si>
  <si>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</si>
  <si>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</si>
  <si>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</si>
  <si>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</si>
  <si>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</si>
  <si>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</si>
  <si>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</si>
  <si>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</si>
  <si>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</si>
  <si>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</si>
  <si>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</si>
  <si>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</si>
  <si>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</si>
  <si>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</si>
  <si>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</si>
  <si>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</si>
  <si>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</si>
  <si>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</si>
  <si>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</si>
  <si>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</si>
  <si>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</si>
  <si>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</si>
  <si>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</si>
  <si>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</si>
  <si>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</si>
  <si>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</si>
  <si>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</si>
  <si>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</si>
  <si>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</si>
  <si>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</si>
  <si>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</si>
  <si>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</si>
  <si>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</si>
  <si>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</si>
  <si>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</si>
  <si>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</si>
  <si>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</si>
  <si>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</si>
  <si>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</si>
  <si>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</si>
  <si>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</si>
  <si>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</si>
  <si>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</si>
  <si>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</si>
  <si>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</si>
  <si>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</si>
  <si>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</si>
  <si>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</si>
  <si>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</si>
  <si>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</si>
  <si>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</si>
  <si>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</si>
  <si>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</si>
  <si>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</si>
  <si>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</si>
  <si>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</si>
  <si>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</si>
  <si>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</si>
  <si>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</si>
  <si>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</si>
  <si>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</si>
  <si>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</si>
  <si>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</si>
  <si>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</si>
  <si>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</si>
  <si>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</si>
  <si>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</si>
  <si>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</si>
  <si>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</si>
  <si>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</si>
  <si>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</si>
  <si>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</si>
  <si>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</si>
  <si>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</si>
  <si>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</si>
  <si>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</si>
  <si>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</si>
  <si>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</si>
  <si>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</si>
  <si>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</si>
  <si>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</si>
  <si>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</si>
  <si>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</si>
  <si>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</si>
  <si>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</si>
  <si>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</si>
  <si>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</si>
  <si>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</si>
  <si>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</si>
  <si>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</si>
  <si>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</si>
  <si>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</si>
  <si>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</si>
  <si>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</si>
  <si>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</si>
  <si>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</si>
  <si>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</si>
  <si>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</si>
  <si>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</si>
  <si>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</si>
  <si>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</si>
  <si>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</si>
  <si>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</si>
  <si>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</si>
  <si>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</si>
  <si>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</si>
  <si>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</si>
  <si>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</si>
  <si>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</si>
  <si>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</si>
  <si>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</si>
  <si>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</si>
  <si>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</si>
  <si>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</si>
  <si>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</si>
  <si>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</si>
  <si>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</si>
  <si>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</si>
  <si>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</si>
  <si>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</si>
  <si>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</si>
  <si>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</si>
  <si>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</si>
  <si>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</si>
  <si>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</si>
  <si>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</si>
  <si>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</si>
  <si>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</si>
  <si>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</si>
  <si>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</si>
  <si>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</si>
  <si>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</si>
  <si>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</si>
  <si>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</si>
  <si>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</si>
  <si>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</si>
  <si>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</si>
  <si>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</si>
  <si>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</si>
  <si>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</si>
  <si>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</si>
  <si>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</si>
  <si>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</si>
  <si>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</si>
  <si>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</si>
  <si>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</si>
  <si>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</si>
  <si>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</si>
  <si>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</si>
  <si>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</si>
  <si>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</si>
  <si>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</si>
  <si>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</si>
  <si>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</si>
  <si>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</si>
  <si>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</si>
  <si>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</si>
  <si>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</si>
  <si>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</si>
  <si>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</si>
  <si>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</si>
  <si>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</si>
  <si>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</si>
  <si>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</si>
  <si>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</si>
  <si>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</si>
  <si>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</si>
  <si>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</si>
  <si>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</si>
  <si>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</si>
  <si>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</si>
  <si>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</si>
  <si>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</si>
  <si>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</si>
  <si>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</si>
  <si>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</si>
  <si>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</si>
  <si>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</si>
  <si>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</si>
  <si>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</si>
  <si>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</si>
  <si>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</si>
  <si>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</si>
  <si>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</si>
  <si>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</si>
  <si>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</si>
  <si>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</si>
  <si>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</si>
  <si>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</si>
  <si>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</si>
  <si>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</si>
  <si>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</si>
  <si>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</si>
  <si>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</si>
  <si>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</si>
  <si>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</si>
  <si>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</si>
  <si>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</si>
  <si>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</si>
  <si>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</si>
  <si>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</si>
  <si>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</si>
  <si>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</si>
  <si>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</si>
  <si>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</si>
  <si>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</si>
  <si>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</si>
  <si>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</si>
  <si>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</si>
  <si>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</si>
  <si>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</si>
  <si>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</si>
  <si>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</si>
  <si>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</si>
  <si>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</si>
  <si>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</si>
  <si>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</si>
  <si>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</si>
  <si>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</si>
  <si>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</si>
  <si>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</si>
  <si>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</si>
  <si>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</si>
  <si>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</si>
  <si>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</si>
  <si>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</si>
  <si>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</si>
  <si>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</si>
  <si>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</si>
  <si>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</si>
  <si>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</si>
  <si>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</si>
  <si>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</si>
  <si>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</si>
  <si>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</si>
  <si>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</si>
  <si>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</si>
  <si>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</si>
  <si>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</si>
  <si>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</si>
  <si>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</si>
  <si>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</si>
  <si>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</si>
  <si>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</si>
  <si>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</si>
  <si>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</si>
  <si>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</si>
  <si>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</si>
  <si>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</si>
  <si>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</si>
  <si>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</si>
  <si>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</si>
  <si>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</si>
  <si>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</si>
  <si>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</si>
  <si>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</si>
  <si>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</si>
  <si>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</si>
  <si>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</si>
  <si>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</si>
  <si>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</si>
  <si>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</si>
  <si>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</si>
  <si>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</si>
  <si>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</si>
  <si>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</si>
  <si>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</si>
  <si>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</si>
  <si>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</si>
  <si>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</si>
  <si>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</si>
  <si>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</si>
  <si>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</si>
  <si>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</si>
  <si>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</si>
  <si>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</si>
  <si>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</si>
  <si>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</si>
  <si>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</si>
  <si>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</si>
  <si>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</si>
  <si>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</si>
  <si>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</si>
  <si>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</si>
  <si>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</si>
  <si>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</si>
  <si>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</si>
  <si>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</si>
  <si>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</si>
  <si>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</si>
  <si>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</si>
  <si>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</si>
  <si>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</si>
  <si>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</si>
  <si>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</si>
  <si>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</si>
  <si>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</si>
  <si>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</si>
  <si>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</si>
  <si>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</si>
  <si>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</si>
  <si>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</si>
  <si>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</si>
  <si>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</si>
  <si>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</si>
  <si>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</si>
  <si>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</si>
  <si>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</si>
  <si>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</si>
  <si>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</si>
  <si>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</si>
  <si>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</si>
  <si>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</si>
  <si>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</si>
  <si>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</si>
  <si>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</si>
  <si>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</si>
  <si>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</si>
  <si>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</si>
  <si>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</si>
  <si>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</si>
  <si>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</si>
  <si>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</si>
  <si>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</si>
  <si>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</si>
  <si>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</si>
  <si>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</si>
  <si>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</si>
  <si>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</si>
  <si>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</si>
  <si>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</si>
  <si>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</si>
  <si>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</si>
  <si>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</si>
  <si>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</si>
  <si>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</si>
  <si>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</si>
  <si>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</si>
  <si>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</si>
  <si>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</si>
  <si>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</si>
  <si>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</si>
  <si>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</si>
  <si>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</si>
  <si>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</si>
  <si>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</si>
  <si>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</si>
  <si>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</si>
  <si>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</si>
  <si>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</si>
  <si>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</si>
  <si>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</si>
  <si>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</si>
  <si>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</si>
  <si>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</si>
  <si>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</si>
  <si>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</si>
  <si>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</si>
  <si>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</si>
  <si>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</si>
  <si>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</si>
  <si>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</si>
  <si>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</si>
  <si>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</si>
  <si>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</si>
  <si>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</si>
  <si>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</si>
  <si>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</si>
  <si>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</si>
  <si>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</si>
  <si>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</si>
  <si>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</si>
  <si>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</si>
  <si>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</si>
  <si>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</si>
  <si>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</si>
  <si>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</si>
  <si>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</si>
  <si>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</si>
  <si>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</si>
  <si>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</si>
  <si>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</si>
  <si>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</si>
  <si>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</si>
  <si>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</si>
  <si>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</si>
  <si>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</si>
  <si>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</si>
  <si>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</si>
  <si>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</si>
  <si>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</si>
  <si>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</si>
  <si>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</si>
  <si>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</si>
  <si>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</si>
  <si>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</si>
  <si>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</si>
  <si>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</si>
  <si>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</si>
  <si>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</si>
  <si>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</si>
  <si>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</si>
  <si>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</si>
  <si>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</si>
  <si>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</si>
  <si>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</si>
  <si>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</si>
  <si>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</si>
  <si>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</si>
  <si>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</si>
  <si>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</si>
  <si>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</si>
  <si>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</si>
  <si>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</si>
  <si>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</si>
  <si>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</si>
  <si>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</si>
  <si>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</si>
  <si>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</si>
  <si>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</si>
  <si>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</si>
  <si>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</si>
  <si>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</si>
  <si>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</si>
  <si>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</si>
  <si>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</si>
  <si>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</si>
  <si>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</si>
  <si>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</si>
  <si>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</si>
  <si>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</si>
  <si>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</si>
  <si>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</si>
  <si>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</si>
  <si>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</si>
  <si>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</si>
  <si>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</si>
  <si>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</si>
  <si>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</si>
  <si>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</si>
  <si>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</si>
  <si>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</si>
  <si>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</si>
  <si>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</si>
  <si>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</si>
  <si>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</si>
  <si>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</si>
  <si>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</si>
  <si>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</si>
  <si>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</si>
  <si>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</si>
  <si>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</si>
  <si>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</si>
  <si>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</si>
  <si>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</si>
  <si>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</si>
  <si>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</si>
  <si>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</si>
  <si>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</si>
  <si>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</si>
  <si>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</si>
  <si>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</si>
  <si>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</si>
  <si>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</si>
  <si>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</si>
  <si>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</si>
  <si>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</si>
  <si>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</si>
  <si>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</si>
  <si>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</si>
  <si>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</si>
  <si>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</si>
  <si>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</si>
  <si>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</si>
  <si>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</si>
  <si>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</si>
  <si>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</si>
  <si>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</si>
  <si>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</si>
  <si>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</si>
  <si>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</si>
  <si>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</si>
  <si>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</si>
  <si>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</si>
  <si>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</si>
  <si>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</si>
  <si>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</si>
  <si>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</si>
  <si>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</si>
  <si>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</si>
  <si>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</si>
  <si>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</si>
  <si>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</si>
  <si>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</si>
  <si>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</si>
  <si>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</si>
  <si>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</si>
  <si>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</si>
  <si>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</si>
  <si>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</si>
  <si>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</si>
  <si>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</si>
  <si>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</si>
  <si>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</si>
  <si>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</si>
  <si>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</si>
  <si>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</si>
  <si>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</si>
  <si>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</si>
  <si>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</si>
  <si>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</si>
  <si>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</si>
  <si>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</si>
  <si>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</si>
  <si>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</si>
  <si>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</si>
  <si>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</si>
  <si>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</si>
  <si>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</si>
  <si>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</si>
  <si>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</si>
  <si>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</si>
  <si>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</si>
  <si>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</si>
  <si>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</si>
  <si>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</si>
  <si>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</si>
  <si>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</si>
  <si>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</si>
  <si>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</si>
  <si>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</si>
  <si>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</si>
  <si>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</si>
  <si>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</si>
  <si>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</si>
  <si>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</si>
  <si>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</si>
  <si>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</si>
  <si>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</si>
  <si>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</si>
  <si>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</si>
  <si>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</si>
  <si>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</si>
  <si>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</si>
  <si>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</si>
  <si>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</si>
  <si>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</si>
  <si>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</si>
  <si>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</si>
  <si>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</si>
  <si>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</si>
  <si>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</si>
  <si>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</si>
  <si>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</si>
  <si>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</si>
  <si>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</si>
  <si>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</si>
  <si>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</si>
  <si>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</si>
  <si>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</si>
  <si>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</si>
  <si>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</si>
  <si>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</si>
  <si>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</si>
  <si>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</si>
  <si>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</si>
  <si>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</si>
  <si>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</si>
  <si>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</si>
  <si>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</si>
  <si>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</si>
  <si>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</si>
  <si>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</si>
  <si>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</si>
  <si>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</si>
  <si>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</si>
  <si>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</si>
  <si>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</si>
  <si>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</si>
  <si>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</si>
  <si>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</si>
  <si>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</si>
  <si>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</si>
  <si>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</si>
  <si>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</si>
  <si>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</si>
  <si>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</si>
  <si>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</si>
  <si>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</si>
  <si>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</si>
  <si>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</si>
  <si>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</si>
  <si>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</si>
  <si>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</si>
  <si>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</si>
  <si>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</si>
  <si>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</si>
  <si>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</si>
  <si>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</si>
  <si>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</si>
  <si>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</si>
  <si>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</si>
  <si>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</si>
  <si>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</si>
  <si>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</si>
  <si>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</si>
  <si>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</si>
  <si>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</si>
  <si>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</si>
  <si>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</si>
  <si>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</si>
  <si>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</si>
  <si>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</si>
  <si>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</si>
  <si>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</si>
  <si>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</si>
  <si>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</si>
  <si>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</si>
  <si>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</si>
  <si>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</si>
  <si>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</si>
  <si>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</si>
  <si>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</si>
  <si>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</si>
  <si>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</si>
  <si>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</si>
  <si>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</si>
  <si>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</si>
  <si>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</si>
  <si>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</si>
  <si>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</si>
  <si>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</si>
  <si>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</si>
  <si>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</si>
  <si>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</si>
  <si>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</si>
  <si>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</si>
  <si>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</si>
  <si>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</si>
  <si>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</si>
  <si>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</si>
  <si>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</si>
  <si>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</si>
  <si>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</si>
  <si>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</si>
  <si>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</si>
  <si>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</si>
  <si>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</si>
  <si>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</si>
  <si>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</si>
  <si>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</si>
  <si>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</si>
  <si>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</si>
  <si>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</si>
  <si>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</si>
  <si>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</si>
  <si>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</si>
  <si>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</si>
  <si>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</si>
  <si>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</si>
  <si>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</si>
  <si>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</si>
  <si>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</si>
  <si>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</si>
  <si>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</si>
  <si>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</si>
  <si>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</si>
  <si>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</si>
  <si>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</si>
  <si>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</si>
  <si>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</si>
  <si>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</si>
  <si>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</si>
  <si>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</si>
  <si>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</si>
  <si>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</si>
  <si>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</si>
  <si>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</si>
  <si>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</si>
  <si>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</si>
  <si>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</si>
  <si>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</si>
  <si>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</si>
  <si>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</si>
  <si>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</si>
  <si>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</si>
  <si>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</si>
  <si>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</si>
  <si>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</si>
  <si>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</si>
  <si>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</si>
  <si>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</si>
  <si>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</si>
  <si>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</si>
  <si>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</si>
  <si>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</si>
  <si>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</si>
  <si>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</si>
  <si>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</si>
  <si>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</si>
  <si>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</si>
  <si>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</si>
  <si>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</si>
  <si>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</si>
  <si>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</si>
  <si>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</si>
  <si>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</si>
  <si>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</si>
  <si>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</si>
  <si>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</si>
  <si>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</si>
  <si>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</si>
  <si>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</si>
  <si>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</si>
  <si>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</si>
  <si>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</si>
  <si>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</si>
  <si>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</si>
  <si>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</si>
  <si>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</si>
  <si>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</si>
  <si>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</si>
  <si>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</si>
  <si>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</si>
  <si>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</si>
  <si>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</si>
  <si>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</si>
  <si>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</si>
  <si>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</si>
  <si>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</si>
  <si>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</si>
  <si>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</si>
  <si>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</si>
  <si>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</si>
  <si>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</si>
  <si>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</si>
  <si>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</si>
  <si>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</si>
  <si>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</si>
  <si>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</si>
  <si>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</si>
  <si>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</si>
  <si>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</si>
  <si>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</si>
  <si>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</si>
  <si>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</si>
  <si>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</si>
  <si>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</si>
  <si>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</si>
  <si>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</si>
  <si>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</si>
  <si>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</si>
  <si>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</si>
  <si>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</si>
  <si>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</si>
  <si>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</si>
  <si>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</si>
  <si>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</si>
  <si>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</si>
  <si>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</si>
  <si>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</si>
  <si>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</si>
  <si>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</si>
  <si>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</si>
  <si>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</si>
  <si>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</si>
  <si>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</si>
  <si>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</si>
  <si>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</si>
  <si>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</si>
  <si>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</si>
  <si>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</si>
  <si>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</si>
  <si>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</si>
  <si>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</si>
  <si>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</si>
  <si>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</si>
  <si>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</si>
  <si>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</si>
  <si>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</si>
  <si>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</si>
  <si>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</si>
  <si>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</si>
  <si>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</si>
  <si>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</si>
  <si>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</si>
  <si>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</si>
  <si>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</si>
  <si>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</si>
  <si>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</si>
  <si>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</si>
  <si>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</si>
  <si>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</si>
  <si>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</si>
  <si>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</si>
  <si>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</si>
  <si>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</si>
  <si>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</si>
  <si>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</si>
  <si>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</si>
  <si>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</si>
  <si>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</si>
  <si>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</si>
  <si>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</si>
  <si>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</si>
  <si>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</si>
  <si>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</si>
  <si>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</si>
  <si>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</si>
  <si>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</si>
  <si>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</si>
  <si>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</si>
  <si>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</si>
  <si>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</si>
  <si>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</si>
  <si>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</si>
  <si>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</si>
  <si>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</si>
  <si>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</si>
  <si>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</si>
  <si>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</si>
  <si>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</si>
  <si>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</si>
  <si>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</si>
  <si>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</si>
  <si>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</si>
  <si>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</si>
  <si>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</si>
  <si>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</si>
  <si>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</si>
  <si>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</si>
  <si>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</si>
  <si>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</si>
  <si>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</si>
  <si>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</si>
  <si>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</si>
  <si>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</si>
  <si>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</si>
  <si>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</si>
  <si>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</si>
  <si>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</si>
  <si>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</si>
  <si>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</si>
  <si>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</si>
  <si>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</si>
  <si>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</si>
  <si>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</si>
  <si>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</si>
  <si>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</si>
  <si>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</si>
  <si>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</si>
  <si>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</si>
  <si>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</si>
  <si>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</si>
  <si>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</si>
  <si>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</si>
  <si>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</si>
  <si>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</si>
  <si>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</si>
  <si>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</si>
  <si>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</si>
  <si>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</si>
  <si>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</si>
  <si>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</si>
  <si>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</si>
  <si>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</si>
  <si>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</si>
  <si>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</si>
  <si>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</si>
  <si>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</si>
  <si>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</si>
  <si>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</si>
  <si>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</si>
  <si>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</si>
  <si>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</si>
  <si>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</si>
  <si>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</si>
  <si>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</si>
  <si>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</si>
  <si>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</si>
  <si>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</si>
  <si>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</si>
  <si>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</si>
  <si>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</si>
  <si>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</si>
  <si>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</si>
  <si>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</si>
  <si>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</si>
  <si>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</si>
  <si>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</si>
  <si>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</si>
  <si>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</si>
  <si>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</si>
  <si>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</si>
  <si>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</si>
  <si>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</si>
  <si>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</si>
  <si>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</si>
  <si>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</si>
  <si>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</si>
  <si>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</si>
  <si>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</si>
  <si>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</si>
  <si>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</si>
  <si>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</si>
  <si>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</si>
  <si>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</si>
  <si>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</si>
  <si>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</si>
  <si>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</si>
  <si>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</si>
  <si>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</si>
  <si>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</si>
  <si>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</si>
  <si>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</si>
  <si>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</si>
  <si>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</si>
  <si>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</si>
  <si>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</si>
  <si>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</si>
  <si>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</si>
  <si>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</si>
  <si>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</si>
  <si>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</si>
  <si>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</si>
  <si>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</si>
  <si>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</si>
  <si>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</si>
  <si>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</si>
  <si>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</si>
  <si>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</si>
  <si>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</si>
  <si>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</si>
  <si>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</si>
  <si>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</si>
  <si>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</si>
  <si>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</si>
  <si>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</si>
  <si>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</si>
  <si>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</si>
  <si>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</si>
  <si>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</si>
  <si>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</si>
  <si>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</si>
  <si>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</si>
  <si>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</si>
  <si>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</si>
  <si>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</si>
  <si>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</si>
  <si>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</si>
  <si>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</si>
  <si>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</si>
  <si>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</si>
  <si>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</si>
  <si>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</si>
  <si>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</si>
  <si>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</si>
  <si>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</si>
  <si>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</si>
  <si>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</si>
  <si>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</si>
  <si>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</si>
  <si>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</si>
  <si>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</si>
  <si>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</si>
  <si>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</si>
  <si>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</si>
  <si>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</si>
  <si>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</si>
  <si>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</si>
  <si>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</si>
  <si>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</si>
  <si>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</si>
  <si>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</si>
  <si>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</si>
  <si>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</si>
  <si>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</si>
  <si>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</si>
  <si>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</si>
  <si>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</si>
  <si>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</si>
  <si>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</si>
  <si>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</si>
  <si>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</si>
  <si>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</si>
  <si>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</si>
  <si>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</si>
  <si>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</si>
  <si>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</si>
  <si>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</si>
  <si>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</si>
  <si>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</si>
  <si>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</si>
  <si>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</si>
  <si>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</si>
  <si>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</si>
  <si>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</si>
  <si>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</si>
  <si>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</si>
  <si>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</si>
  <si>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</si>
  <si>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</si>
  <si>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</si>
  <si>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</si>
  <si>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</si>
  <si>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</si>
  <si>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</si>
  <si>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</si>
  <si>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</si>
  <si>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</si>
  <si>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</si>
  <si>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</si>
  <si>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</si>
  <si>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</si>
  <si>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</si>
  <si>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</si>
  <si>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</si>
  <si>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</si>
  <si>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</si>
  <si>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</si>
  <si>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</si>
  <si>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</si>
  <si>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</si>
  <si>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</si>
  <si>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</si>
  <si>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</si>
  <si>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</si>
  <si>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</si>
  <si>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</si>
  <si>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</si>
  <si>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</si>
  <si>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</si>
  <si>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</si>
  <si>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</si>
  <si>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</si>
  <si>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</si>
  <si>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</si>
  <si>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</si>
  <si>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</si>
  <si>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</si>
  <si>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</si>
  <si>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</si>
  <si>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</si>
  <si>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</si>
  <si>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</si>
  <si>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</si>
  <si>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</si>
  <si>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</si>
  <si>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</si>
  <si>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</si>
  <si>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</si>
  <si>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</si>
  <si>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</si>
  <si>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</si>
  <si>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</si>
  <si>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</si>
  <si>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</si>
  <si>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</si>
  <si>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</si>
  <si>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</si>
  <si>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</si>
  <si>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</si>
  <si>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</si>
  <si>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</si>
  <si>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</si>
  <si>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</si>
  <si>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</si>
  <si>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</si>
  <si>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</si>
  <si>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</si>
  <si>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</si>
  <si>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</si>
  <si>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</si>
  <si>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</si>
  <si>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</si>
  <si>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</si>
  <si>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</si>
  <si>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</si>
  <si>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</si>
  <si>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</si>
  <si>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</si>
  <si>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</si>
  <si>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</si>
  <si>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</si>
  <si>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</si>
  <si>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</si>
  <si>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</si>
  <si>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</si>
  <si>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</si>
  <si>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</si>
  <si>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</si>
  <si>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</si>
  <si>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</si>
  <si>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</si>
  <si>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</si>
  <si>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</si>
  <si>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</si>
  <si>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</si>
  <si>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</si>
  <si>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</si>
  <si>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</si>
  <si>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</si>
  <si>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</si>
  <si>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</si>
  <si>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</si>
  <si>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</si>
  <si>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</si>
  <si>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</si>
  <si>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</si>
  <si>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</si>
  <si>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</si>
  <si>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</si>
  <si>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</si>
  <si>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</si>
  <si>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</si>
  <si>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</si>
  <si>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</si>
  <si>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</si>
  <si>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</si>
  <si>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</si>
  <si>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</si>
  <si>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</si>
  <si>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</si>
  <si>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</si>
  <si>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</si>
  <si>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</si>
  <si>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</si>
  <si>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</si>
  <si>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</si>
  <si>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</si>
  <si>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</si>
  <si>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</si>
  <si>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</si>
  <si>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</si>
  <si>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</si>
  <si>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</si>
  <si>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</si>
  <si>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</si>
  <si>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</si>
  <si>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</si>
  <si>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</si>
  <si>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</si>
  <si>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</si>
  <si>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</si>
  <si>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</si>
  <si>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</si>
  <si>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</si>
  <si>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</si>
  <si>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</si>
  <si>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</si>
  <si>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</si>
  <si>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</si>
  <si>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</si>
  <si>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</si>
  <si>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</si>
  <si>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</si>
  <si>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</si>
  <si>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</si>
  <si>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</si>
  <si>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</si>
  <si>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</si>
  <si>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</si>
  <si>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</si>
  <si>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</si>
  <si>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</si>
  <si>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</si>
  <si>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</si>
  <si>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</si>
  <si>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</si>
  <si>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</si>
  <si>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</si>
  <si>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</si>
  <si>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</si>
  <si>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</si>
  <si>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</si>
  <si>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</si>
  <si>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</si>
  <si>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</si>
  <si>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</si>
  <si>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</si>
  <si>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</si>
  <si>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</si>
  <si>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</si>
  <si>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</si>
  <si>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</si>
  <si>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</si>
  <si>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</si>
  <si>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</si>
  <si>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</si>
  <si>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</si>
  <si>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</si>
  <si>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</si>
  <si>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</si>
  <si>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</si>
  <si>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</si>
  <si>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</si>
  <si>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</si>
  <si>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</si>
  <si>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</si>
  <si>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</si>
  <si>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</si>
  <si>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</si>
  <si>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</si>
  <si>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</si>
  <si>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</si>
  <si>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</si>
  <si>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</si>
  <si>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</si>
  <si>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</si>
  <si>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</si>
  <si>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</si>
  <si>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</si>
  <si>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</si>
  <si>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</si>
  <si>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</si>
  <si>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</si>
  <si>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</si>
  <si>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</si>
  <si>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</si>
  <si>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</si>
  <si>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</si>
  <si>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</si>
  <si>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</si>
  <si>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</si>
  <si>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</si>
  <si>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</si>
  <si>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</si>
  <si>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</si>
  <si>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</si>
  <si>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</si>
  <si>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</si>
  <si>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</si>
  <si>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</si>
  <si>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</si>
  <si>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</si>
  <si>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</si>
  <si>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</si>
  <si>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</si>
  <si>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</si>
  <si>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</si>
  <si>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</si>
  <si>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</si>
  <si>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</si>
  <si>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</si>
  <si>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</si>
  <si>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</si>
  <si>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</si>
  <si>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</si>
  <si>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</si>
  <si>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</si>
  <si>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</si>
  <si>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</si>
  <si>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</si>
  <si>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</si>
  <si>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</si>
  <si>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</si>
  <si>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</si>
  <si>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</si>
  <si>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</si>
  <si>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</si>
  <si>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</si>
  <si>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</si>
  <si>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</si>
  <si>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</si>
  <si>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</si>
  <si>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</si>
  <si>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</si>
  <si>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</si>
  <si>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</si>
  <si>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</si>
  <si>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</si>
  <si>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</si>
  <si>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</si>
  <si>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</si>
  <si>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</si>
  <si>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</si>
  <si>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</si>
  <si>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</si>
  <si>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</si>
  <si>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</si>
  <si>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</si>
  <si>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</si>
  <si>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</si>
  <si>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</si>
  <si>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</si>
  <si>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</si>
  <si>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</si>
  <si>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</si>
  <si>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</si>
  <si>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</si>
  <si>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</si>
  <si>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</si>
  <si>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</si>
  <si>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</si>
  <si>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</si>
  <si>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</si>
  <si>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</si>
  <si>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</si>
  <si>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</si>
  <si>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</si>
  <si>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</si>
  <si>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</si>
  <si>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</si>
  <si>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</si>
  <si>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</si>
  <si>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</si>
  <si>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</si>
  <si>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</si>
  <si>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</si>
  <si>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</si>
  <si>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</si>
  <si>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</si>
  <si>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</si>
  <si>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</si>
  <si>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</si>
  <si>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</si>
  <si>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</si>
  <si>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</si>
  <si>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</si>
  <si>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</si>
  <si>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</si>
  <si>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</si>
  <si>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</si>
  <si>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</si>
  <si>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</si>
  <si>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</si>
  <si>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</si>
  <si>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</si>
  <si>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</si>
  <si>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</si>
  <si>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</si>
  <si>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</si>
  <si>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</si>
  <si>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</si>
  <si>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</si>
  <si>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</si>
  <si>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</si>
  <si>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</si>
  <si>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</si>
  <si>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</si>
  <si>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</si>
  <si>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</si>
  <si>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</si>
  <si>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</si>
  <si>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</si>
  <si>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</si>
  <si>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</si>
  <si>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</si>
  <si>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</si>
  <si>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</si>
  <si>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</si>
  <si>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</si>
  <si>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</si>
  <si>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</si>
  <si>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</si>
  <si>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</si>
  <si>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</si>
  <si>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</si>
  <si>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</si>
  <si>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</si>
  <si>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</si>
  <si>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</si>
  <si>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</si>
  <si>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</si>
  <si>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</si>
  <si>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</si>
  <si>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</si>
  <si>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</si>
  <si>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</si>
  <si>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</si>
  <si>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</si>
  <si>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</si>
  <si>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</si>
  <si>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</si>
  <si>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</si>
  <si>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</si>
  <si>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</si>
  <si>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</si>
  <si>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</si>
  <si>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</si>
  <si>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</si>
  <si>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</si>
  <si>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</si>
  <si>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</si>
  <si>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</si>
  <si>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</si>
  <si>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</si>
  <si>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</si>
  <si>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</si>
  <si>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</si>
  <si>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</si>
  <si>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</si>
  <si>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</si>
  <si>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</si>
  <si>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</si>
  <si>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</si>
  <si>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</si>
  <si>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</si>
  <si>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</si>
  <si>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</si>
  <si>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</si>
  <si>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</si>
  <si>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</si>
  <si>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</si>
  <si>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</si>
  <si>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</si>
  <si>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</si>
  <si>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</si>
  <si>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</si>
  <si>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</si>
  <si>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</si>
  <si>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</si>
  <si>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</si>
  <si>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</si>
  <si>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</si>
  <si>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</si>
  <si>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</si>
  <si>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</si>
  <si>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</si>
  <si>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</si>
  <si>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</si>
  <si>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</si>
  <si>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</si>
  <si>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</si>
  <si>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</si>
  <si>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</si>
  <si>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</si>
  <si>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</si>
  <si>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</si>
  <si>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</si>
  <si>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</si>
  <si>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</si>
  <si>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</si>
  <si>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</si>
  <si>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</si>
  <si>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</si>
  <si>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</si>
  <si>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</si>
  <si>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</si>
  <si>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</si>
  <si>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</si>
  <si>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</si>
  <si>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</si>
  <si>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</si>
  <si>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</si>
  <si>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</si>
  <si>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</si>
  <si>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</si>
  <si>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</si>
  <si>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</si>
  <si>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</si>
  <si>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</si>
  <si>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</si>
  <si>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</si>
  <si>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</si>
  <si>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</si>
  <si>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</si>
  <si>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</si>
  <si>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</si>
  <si>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</si>
  <si>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</si>
  <si>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</si>
  <si>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</si>
  <si>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</si>
  <si>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</si>
  <si>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</si>
  <si>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</si>
  <si>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</si>
  <si>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</si>
  <si>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</si>
  <si>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</si>
  <si>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</si>
  <si>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</si>
  <si>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</si>
  <si>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</si>
  <si>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</si>
  <si>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</si>
  <si>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</si>
  <si>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</si>
  <si>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</si>
  <si>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</si>
  <si>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</si>
  <si>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</si>
  <si>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</si>
  <si>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</si>
  <si>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</si>
  <si>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</si>
  <si>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</si>
  <si>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</si>
  <si>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</si>
  <si>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</si>
  <si>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</si>
  <si>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</si>
  <si>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</si>
  <si>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</si>
  <si>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</si>
  <si>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</si>
  <si>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</si>
  <si>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</si>
  <si>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</si>
  <si>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</si>
  <si>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</si>
  <si>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</si>
  <si>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</si>
  <si>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</si>
  <si>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</si>
  <si>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</si>
  <si>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</si>
  <si>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</si>
  <si>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</si>
  <si>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</si>
  <si>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</si>
  <si>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</si>
  <si>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</si>
  <si>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</si>
  <si>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</si>
  <si>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</si>
  <si>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</si>
  <si>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</si>
  <si>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</si>
  <si>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</si>
  <si>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</si>
  <si>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</si>
  <si>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</si>
  <si>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</si>
  <si>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</si>
  <si>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</si>
  <si>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</si>
  <si>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</si>
  <si>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</si>
  <si>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</si>
  <si>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</si>
  <si>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</si>
  <si>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</si>
  <si>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</si>
  <si>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</si>
  <si>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</si>
  <si>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</si>
  <si>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</si>
  <si>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</si>
  <si>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</si>
  <si>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</si>
  <si>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</si>
  <si>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</si>
  <si>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</si>
  <si>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</si>
  <si>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</si>
  <si>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</si>
  <si>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</si>
  <si>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</si>
  <si>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</si>
  <si>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</si>
  <si>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</si>
  <si>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</si>
  <si>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</si>
  <si>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</si>
  <si>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</si>
  <si>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</si>
  <si>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</si>
  <si>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</si>
  <si>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</si>
  <si>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</si>
  <si>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</si>
  <si>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</si>
  <si>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</si>
  <si>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</si>
  <si>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</si>
  <si>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</si>
  <si>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</si>
  <si>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</si>
  <si>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</si>
  <si>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</si>
  <si>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</si>
  <si>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</si>
  <si>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</si>
  <si>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</si>
  <si>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</si>
  <si>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</si>
  <si>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</si>
  <si>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</si>
  <si>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</si>
  <si>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</si>
  <si>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</si>
  <si>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</si>
  <si>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</si>
  <si>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</si>
  <si>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</si>
  <si>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</si>
  <si>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</si>
  <si>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</si>
  <si>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</si>
  <si>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</si>
  <si>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</si>
  <si>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</si>
  <si>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</si>
  <si>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</si>
  <si>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</si>
  <si>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</si>
  <si>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</si>
  <si>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</si>
  <si>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</si>
  <si>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</si>
  <si>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</si>
  <si>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</si>
  <si>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</si>
  <si>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</si>
  <si>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</si>
  <si>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</si>
  <si>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</si>
  <si>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</si>
  <si>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</si>
  <si>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</si>
  <si>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</si>
  <si>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</si>
  <si>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</si>
  <si>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</si>
  <si>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</si>
  <si>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</si>
  <si>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</si>
  <si>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</si>
  <si>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</si>
  <si>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</si>
  <si>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</si>
  <si>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</si>
  <si>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</si>
  <si>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</si>
  <si>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</si>
  <si>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</si>
  <si>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</si>
  <si>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</si>
  <si>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</si>
  <si>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</si>
  <si>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</si>
  <si>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</si>
  <si>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</si>
  <si>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</si>
  <si>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</si>
  <si>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</si>
  <si>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</si>
  <si>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</si>
  <si>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</si>
  <si>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</si>
  <si>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</si>
  <si>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</si>
  <si>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</si>
  <si>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</si>
  <si>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</si>
  <si>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</si>
  <si>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</si>
  <si>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</si>
  <si>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</si>
  <si>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</si>
  <si>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</si>
  <si>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</si>
  <si>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</si>
  <si>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</si>
  <si>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</si>
  <si>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</si>
  <si>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</si>
  <si>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</si>
  <si>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</si>
  <si>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</si>
  <si>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</si>
  <si>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</si>
  <si>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</si>
  <si>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</si>
  <si>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</si>
  <si>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</si>
  <si>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</si>
  <si>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</si>
  <si>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</si>
  <si>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</si>
  <si>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</si>
  <si>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</si>
  <si>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</si>
  <si>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</si>
  <si>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</si>
  <si>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</si>
  <si>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</si>
  <si>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</si>
  <si>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</si>
  <si>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</si>
  <si>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</si>
  <si>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</si>
  <si>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</si>
  <si>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</si>
  <si>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</si>
  <si>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</si>
  <si>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</si>
  <si>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</si>
  <si>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</si>
  <si>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</si>
  <si>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</si>
  <si>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</si>
  <si>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</si>
  <si>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</si>
  <si>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</si>
  <si>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</si>
  <si>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</si>
  <si>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</si>
  <si>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</si>
  <si>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</si>
  <si>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</si>
  <si>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</si>
  <si>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</si>
  <si>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</si>
  <si>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</si>
  <si>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</si>
  <si>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</si>
  <si>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</si>
  <si>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</si>
  <si>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</si>
  <si>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</si>
  <si>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</si>
  <si>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</si>
  <si>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</si>
  <si>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</si>
  <si>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</si>
  <si>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</si>
  <si>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</si>
  <si>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</si>
  <si>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</si>
  <si>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</si>
  <si>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</si>
  <si>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</si>
  <si>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</si>
  <si>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</si>
  <si>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</si>
  <si>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</si>
  <si>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</si>
  <si>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</si>
  <si>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</si>
  <si>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</si>
  <si>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</si>
  <si>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</si>
  <si>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</si>
  <si>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</si>
  <si>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</si>
  <si>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</si>
  <si>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</si>
  <si>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</si>
  <si>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</si>
  <si>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</si>
  <si>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</si>
  <si>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</si>
  <si>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</si>
  <si>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</si>
  <si>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</si>
  <si>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</si>
  <si>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</si>
  <si>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</si>
  <si>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</si>
  <si>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</si>
  <si>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</si>
  <si>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</si>
  <si>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</si>
  <si>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</si>
  <si>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</si>
  <si>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</si>
  <si>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</si>
  <si>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</si>
  <si>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</si>
  <si>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</si>
  <si>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</si>
  <si>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</si>
  <si>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</si>
  <si>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</si>
  <si>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</si>
  <si>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</si>
  <si>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</si>
  <si>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</si>
  <si>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</si>
  <si>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</si>
  <si>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</si>
  <si>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</si>
  <si>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</si>
  <si>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</si>
  <si>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</si>
  <si>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</si>
  <si>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</si>
  <si>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</si>
  <si>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</si>
  <si>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</si>
  <si>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</si>
  <si>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</si>
  <si>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</si>
  <si>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</si>
  <si>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</si>
  <si>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</si>
  <si>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</si>
  <si>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</si>
  <si>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</si>
  <si>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</si>
  <si>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</si>
  <si>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</si>
  <si>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</si>
  <si>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</si>
  <si>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</si>
  <si>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</si>
  <si>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</si>
  <si>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</si>
  <si>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</si>
  <si>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</si>
  <si>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</si>
  <si>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</si>
  <si>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</si>
  <si>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</si>
  <si>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</si>
  <si>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</si>
  <si>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</si>
  <si>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</si>
  <si>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</si>
  <si>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</si>
  <si>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</si>
  <si>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</si>
  <si>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</si>
  <si>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</si>
  <si>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</si>
  <si>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</si>
  <si>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</si>
  <si>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</si>
  <si>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</si>
  <si>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</si>
  <si>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</si>
  <si>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</si>
  <si>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</si>
  <si>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</si>
  <si>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</si>
  <si>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</si>
  <si>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</si>
  <si>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</si>
  <si>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</si>
  <si>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</si>
  <si>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</si>
  <si>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</si>
  <si>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</si>
  <si>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</si>
  <si>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</si>
  <si>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</si>
  <si>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</si>
  <si>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</si>
  <si>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</si>
  <si>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</si>
  <si>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</si>
  <si>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</si>
  <si>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</si>
  <si>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</si>
  <si>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</si>
  <si>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</si>
  <si>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</si>
  <si>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</si>
  <si>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</si>
  <si>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</si>
  <si>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</si>
  <si>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</si>
  <si>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</si>
  <si>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</si>
  <si>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</si>
  <si>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</si>
  <si>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</si>
  <si>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</si>
  <si>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</si>
  <si>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</si>
  <si>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</si>
  <si>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</si>
  <si>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</si>
  <si>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</si>
  <si>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</si>
  <si>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</si>
  <si>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</si>
  <si>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</si>
  <si>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</si>
  <si>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</si>
  <si>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</si>
  <si>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</si>
  <si>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</si>
  <si>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</si>
  <si>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</si>
  <si>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</si>
  <si>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</si>
  <si>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</si>
  <si>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</si>
  <si>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</si>
  <si>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</si>
  <si>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</si>
  <si>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</si>
  <si>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</si>
  <si>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</si>
  <si>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</si>
  <si>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</si>
  <si>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</si>
  <si>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</si>
  <si>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</si>
  <si>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</si>
  <si>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</si>
  <si>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</si>
  <si>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</si>
  <si>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</si>
  <si>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</si>
  <si>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</si>
  <si>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</si>
  <si>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</si>
  <si>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</si>
  <si>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</si>
  <si>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</si>
  <si>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</si>
  <si>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</si>
  <si>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</si>
  <si>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</si>
  <si>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</si>
  <si>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</si>
  <si>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</si>
  <si>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</si>
  <si>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</si>
  <si>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</si>
  <si>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</si>
  <si>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</si>
  <si>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</si>
  <si>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</si>
  <si>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</si>
  <si>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</si>
  <si>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</si>
  <si>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</si>
  <si>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</si>
  <si>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</si>
  <si>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</si>
  <si>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</si>
  <si>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</si>
  <si>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</si>
  <si>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</si>
  <si>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</si>
  <si>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</si>
  <si>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</si>
  <si>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</si>
  <si>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</si>
  <si>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</si>
  <si>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</si>
  <si>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</si>
  <si>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</si>
  <si>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</si>
  <si>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</si>
  <si>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</si>
  <si>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</si>
  <si>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</si>
  <si>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</si>
  <si>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</si>
  <si>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</si>
  <si>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</si>
  <si>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</si>
  <si>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</si>
  <si>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</si>
  <si>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</si>
  <si>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</si>
  <si>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</si>
  <si>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</si>
  <si>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</si>
  <si>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</si>
  <si>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</si>
  <si>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</si>
  <si>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</si>
  <si>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</si>
  <si>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</si>
  <si>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</si>
  <si>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</si>
  <si>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</si>
  <si>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</si>
  <si>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</si>
  <si>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</si>
  <si>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</si>
  <si>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</si>
  <si>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</si>
  <si>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</si>
  <si>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</si>
  <si>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</si>
  <si>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</si>
  <si>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</si>
  <si>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</si>
  <si>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</si>
  <si>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</si>
  <si>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</si>
  <si>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</si>
  <si>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</si>
  <si>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</si>
  <si>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</si>
  <si>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</si>
  <si>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</si>
  <si>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</si>
  <si>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</si>
  <si>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</si>
  <si>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</si>
  <si>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</si>
  <si>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</si>
  <si>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</si>
  <si>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</si>
  <si>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</si>
  <si>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</si>
  <si>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</si>
  <si>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</si>
  <si>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</si>
  <si>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</si>
  <si>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</si>
  <si>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</si>
  <si>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</si>
  <si>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</si>
  <si>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</si>
  <si>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</si>
  <si>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</si>
  <si>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</si>
  <si>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</si>
  <si>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</si>
  <si>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</si>
  <si>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</si>
  <si>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</si>
  <si>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</si>
  <si>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</si>
  <si>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</si>
  <si>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</si>
  <si>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</si>
  <si>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</si>
  <si>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</si>
  <si>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</si>
  <si>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</si>
  <si>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</si>
  <si>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</si>
  <si>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</si>
  <si>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</si>
  <si>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</si>
  <si>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</si>
  <si>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</si>
  <si>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</si>
  <si>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</si>
  <si>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</si>
  <si>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</si>
  <si>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</si>
  <si>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</si>
  <si>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</si>
  <si>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</si>
  <si>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</si>
  <si>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</si>
  <si>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</si>
  <si>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</si>
  <si>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</si>
  <si>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</si>
  <si>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</si>
  <si>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</si>
  <si>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</si>
  <si>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</si>
  <si>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</si>
  <si>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</si>
  <si>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</si>
  <si>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</si>
  <si>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</si>
  <si>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</si>
  <si>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</si>
  <si>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</si>
  <si>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</si>
  <si>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</si>
  <si>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</si>
  <si>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</si>
  <si>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</si>
  <si>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</si>
  <si>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</si>
  <si>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</si>
  <si>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</si>
  <si>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</si>
  <si>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</si>
  <si>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</si>
  <si>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</si>
  <si>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</si>
  <si>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</si>
  <si>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</si>
  <si>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</si>
  <si>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</si>
  <si>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</si>
  <si>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</si>
  <si>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</si>
  <si>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</si>
  <si>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</si>
  <si>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</si>
  <si>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</si>
  <si>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</si>
  <si>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</si>
  <si>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</si>
  <si>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</si>
  <si>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</si>
  <si>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</si>
  <si>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</si>
  <si>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</si>
  <si>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</si>
  <si>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</si>
  <si>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</si>
  <si>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</si>
  <si>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</si>
  <si>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</si>
  <si>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</si>
  <si>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</si>
  <si>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</si>
  <si>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</si>
  <si>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</si>
  <si>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</si>
  <si>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</si>
  <si>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</si>
  <si>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</si>
  <si>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</si>
  <si>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</si>
  <si>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</si>
  <si>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</si>
  <si>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</si>
  <si>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</si>
  <si>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</si>
  <si>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</si>
  <si>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</si>
  <si>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</si>
  <si>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</si>
  <si>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</si>
  <si>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</si>
  <si>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</si>
  <si>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</si>
  <si>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</si>
  <si>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</si>
  <si>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</si>
  <si>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</si>
  <si>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</si>
  <si>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</si>
  <si>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</si>
  <si>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</si>
  <si>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</si>
  <si>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</si>
  <si>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</si>
  <si>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</si>
  <si>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</si>
  <si>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</si>
  <si>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</si>
  <si>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</si>
  <si>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</si>
  <si>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</si>
  <si>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</si>
  <si>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</si>
  <si>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</si>
  <si>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</si>
  <si>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</si>
  <si>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</si>
  <si>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</si>
  <si>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</si>
  <si>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</si>
  <si>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</si>
  <si>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</si>
  <si>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</si>
  <si>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</si>
  <si>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</si>
  <si>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</si>
  <si>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</si>
  <si>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</si>
  <si>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</si>
  <si>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</si>
  <si>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</si>
  <si>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</si>
  <si>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</si>
  <si>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</si>
  <si>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</si>
  <si>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</si>
  <si>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</si>
  <si>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</si>
  <si>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</si>
  <si>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</si>
  <si>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</si>
  <si>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</si>
  <si>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</si>
  <si>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</si>
  <si>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</si>
  <si>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</si>
  <si>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</si>
  <si>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</si>
  <si>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</si>
  <si>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</si>
  <si>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</si>
  <si>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</si>
  <si>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</si>
  <si>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</si>
  <si>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</si>
  <si>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</si>
  <si>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</si>
  <si>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</si>
  <si>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</si>
  <si>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</si>
  <si>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</si>
  <si>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</si>
  <si>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</si>
  <si>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</si>
  <si>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</si>
  <si>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</si>
  <si>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</si>
  <si>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</si>
  <si>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</si>
  <si>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</si>
  <si>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</si>
  <si>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</si>
  <si>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</si>
  <si>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</si>
  <si>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</si>
  <si>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</si>
  <si>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</si>
  <si>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</si>
  <si>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</si>
  <si>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</si>
  <si>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</si>
  <si>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</si>
  <si>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</si>
  <si>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</si>
  <si>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</si>
  <si>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</si>
  <si>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</si>
  <si>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</si>
  <si>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</si>
  <si>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</si>
  <si>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</si>
  <si>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</si>
  <si>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</si>
  <si>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</si>
  <si>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</si>
  <si>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</si>
  <si>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</si>
  <si>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</si>
  <si>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</si>
  <si>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</si>
  <si>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</si>
  <si>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</si>
  <si>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</si>
  <si>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</si>
  <si>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</si>
  <si>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</si>
  <si>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</si>
  <si>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</si>
  <si>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</si>
  <si>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</si>
  <si>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</si>
  <si>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</si>
  <si>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</si>
  <si>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</si>
  <si>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</si>
  <si>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</si>
  <si>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</si>
  <si>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</si>
  <si>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</si>
  <si>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</si>
  <si>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</si>
  <si>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</si>
  <si>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</si>
  <si>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</si>
  <si>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</si>
  <si>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</si>
  <si>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</si>
  <si>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</si>
  <si>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</si>
  <si>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</si>
  <si>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</si>
  <si>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</si>
  <si>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</si>
  <si>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</si>
  <si>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</si>
  <si>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</si>
  <si>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</si>
  <si>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</si>
  <si>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</si>
  <si>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</si>
  <si>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</si>
  <si>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</si>
  <si>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</si>
  <si>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</si>
  <si>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</si>
  <si>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</si>
  <si>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</si>
  <si>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</si>
  <si>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</si>
  <si>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</si>
  <si>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</si>
  <si>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</si>
  <si>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</si>
  <si>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</si>
  <si>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</si>
  <si>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</si>
  <si>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</si>
  <si>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</si>
  <si>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</si>
  <si>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</si>
  <si>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</si>
  <si>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</si>
  <si>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</si>
  <si>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</si>
  <si>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</si>
  <si>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</si>
  <si>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</si>
  <si>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</si>
  <si>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</si>
  <si>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</si>
  <si>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</si>
  <si>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</si>
  <si>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</si>
  <si>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</si>
  <si>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</si>
  <si>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</si>
  <si>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</si>
  <si>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</si>
  <si>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</si>
  <si>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</si>
  <si>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</si>
  <si>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</si>
  <si>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</si>
  <si>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</si>
  <si>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</si>
  <si>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</si>
  <si>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</si>
  <si>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</si>
  <si>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</si>
  <si>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</si>
  <si>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</si>
  <si>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</si>
  <si>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</si>
  <si>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</si>
  <si>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</si>
  <si>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</si>
  <si>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</si>
  <si>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</si>
  <si>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</si>
  <si>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</si>
  <si>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</si>
  <si>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</si>
  <si>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</si>
  <si>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</si>
  <si>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</si>
  <si>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</si>
  <si>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</si>
  <si>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</si>
  <si>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</si>
  <si>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</si>
  <si>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</si>
  <si>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</si>
  <si>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</si>
  <si>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</si>
  <si>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</si>
  <si>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</si>
  <si>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</si>
  <si>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</si>
  <si>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</si>
  <si>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</si>
  <si>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</si>
  <si>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</si>
  <si>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</si>
  <si>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</si>
  <si>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</si>
  <si>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</si>
  <si>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</si>
  <si>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</si>
  <si>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</si>
  <si>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</si>
  <si>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</si>
  <si>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</si>
  <si>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</si>
  <si>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</si>
  <si>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</si>
  <si>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</si>
  <si>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</si>
  <si>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</si>
  <si>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</si>
  <si>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</si>
  <si>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</si>
  <si>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</si>
  <si>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</si>
  <si>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</si>
  <si>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</si>
  <si>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</si>
  <si>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</si>
  <si>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</si>
  <si>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</si>
  <si>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</si>
  <si>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</si>
  <si>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</si>
  <si>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</si>
  <si>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</si>
  <si>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</si>
  <si>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</si>
  <si>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</si>
  <si>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</si>
  <si>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</si>
  <si>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</si>
  <si>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</si>
  <si>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</si>
  <si>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</si>
  <si>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</si>
  <si>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</si>
  <si>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</si>
  <si>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</si>
  <si>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</si>
  <si>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</si>
  <si>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</si>
  <si>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</si>
  <si>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</si>
  <si>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</si>
  <si>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</si>
  <si>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</si>
  <si>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</si>
  <si>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</si>
  <si>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</si>
  <si>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</si>
  <si>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</si>
  <si>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</si>
  <si>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</si>
  <si>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</si>
  <si>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</si>
  <si>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</si>
  <si>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</si>
  <si>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</si>
  <si>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</si>
  <si>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</si>
  <si>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</si>
  <si>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</si>
  <si>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</si>
  <si>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</si>
  <si>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</si>
  <si>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</si>
  <si>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</si>
  <si>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</si>
  <si>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</si>
  <si>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</si>
  <si>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</si>
  <si>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</si>
  <si>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</si>
  <si>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</si>
  <si>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</si>
  <si>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</si>
  <si>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</si>
  <si>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</si>
  <si>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</si>
  <si>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</si>
  <si>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</si>
  <si>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</si>
  <si>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</si>
  <si>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</si>
  <si>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</si>
  <si>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</si>
  <si>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</si>
  <si>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</si>
  <si>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</si>
  <si>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</si>
  <si>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</si>
  <si>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</si>
  <si>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</si>
  <si>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</si>
  <si>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</si>
  <si>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</si>
  <si>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</si>
  <si>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</si>
  <si>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</si>
  <si>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</si>
  <si>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</si>
  <si>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</si>
  <si>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</si>
  <si>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</si>
  <si>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</si>
  <si>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</si>
  <si>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</si>
  <si>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</si>
  <si>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</si>
  <si>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</si>
  <si>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</si>
  <si>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</si>
  <si>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</si>
  <si>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</si>
  <si>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</si>
  <si>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</si>
  <si>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</si>
  <si>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</si>
  <si>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</si>
  <si>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</si>
  <si>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</si>
  <si>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</si>
  <si>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</si>
  <si>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</si>
  <si>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</si>
  <si>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</si>
  <si>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</si>
  <si>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</si>
  <si>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</si>
  <si>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</si>
  <si>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</si>
  <si>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</si>
  <si>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</si>
  <si>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</si>
  <si>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</si>
  <si>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</si>
  <si>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</si>
  <si>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</si>
  <si>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</si>
  <si>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</si>
  <si>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</si>
  <si>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</si>
  <si>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</si>
  <si>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</si>
  <si>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</si>
  <si>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</si>
  <si>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</si>
  <si>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</si>
  <si>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</si>
  <si>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</si>
  <si>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</si>
  <si>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</si>
  <si>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</si>
  <si>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</si>
  <si>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</si>
  <si>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</si>
  <si>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</si>
  <si>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</si>
  <si>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</si>
  <si>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</si>
  <si>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</si>
  <si>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</si>
  <si>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</si>
  <si>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</si>
  <si>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</si>
  <si>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</si>
  <si>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</si>
  <si>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</si>
  <si>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</si>
  <si>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</si>
  <si>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</si>
  <si>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</si>
  <si>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</si>
  <si>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</si>
  <si>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</si>
  <si>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</si>
  <si>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</si>
  <si>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</si>
  <si>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</si>
  <si>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</si>
  <si>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</si>
  <si>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</si>
  <si>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</si>
  <si>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</si>
  <si>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</si>
  <si>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</si>
  <si>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</si>
  <si>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</si>
  <si>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</si>
  <si>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</si>
  <si>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</si>
  <si>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</si>
  <si>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</si>
  <si>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</si>
  <si>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</si>
  <si>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</si>
  <si>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</si>
  <si>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</si>
  <si>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</si>
  <si>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</si>
  <si>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</si>
  <si>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</si>
  <si>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</si>
  <si>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</si>
  <si>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</si>
  <si>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</si>
  <si>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</si>
  <si>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</si>
  <si>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</si>
  <si>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</si>
  <si>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</si>
  <si>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</si>
  <si>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</si>
  <si>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</si>
  <si>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</si>
  <si>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</si>
  <si>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</si>
  <si>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</si>
  <si>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</si>
  <si>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</si>
  <si>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</si>
  <si>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</si>
  <si>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</si>
  <si>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</si>
  <si>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</si>
  <si>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</si>
  <si>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</si>
  <si>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</si>
  <si>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</si>
  <si>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</si>
  <si>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</si>
  <si>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</si>
  <si>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</si>
  <si>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</si>
  <si>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</si>
  <si>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</si>
  <si>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</si>
  <si>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</si>
  <si>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</si>
  <si>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</si>
  <si>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</si>
  <si>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</si>
  <si>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</si>
  <si>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</si>
  <si>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</si>
  <si>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</si>
  <si>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</si>
  <si>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</si>
  <si>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</si>
  <si>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</si>
  <si>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</si>
  <si>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</si>
  <si>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</si>
  <si>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</si>
  <si>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</si>
  <si>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</si>
  <si>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</si>
  <si>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</si>
  <si>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</si>
  <si>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</si>
  <si>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</si>
  <si>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</si>
  <si>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</si>
  <si>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</si>
  <si>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</si>
  <si>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</si>
  <si>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</si>
  <si>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</si>
  <si>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</si>
  <si>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</si>
  <si>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</si>
  <si>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</si>
  <si>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</si>
  <si>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</si>
  <si>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</si>
  <si>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</si>
  <si>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</si>
  <si>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</si>
  <si>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</si>
  <si>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</si>
  <si>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</si>
  <si>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</si>
  <si>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</si>
  <si>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</si>
  <si>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</si>
  <si>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</si>
  <si>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</si>
  <si>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</si>
  <si>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</si>
  <si>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</si>
  <si>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</si>
  <si>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</si>
  <si>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</si>
  <si>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</si>
  <si>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</si>
  <si>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</si>
  <si>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</si>
  <si>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</si>
  <si>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</si>
  <si>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</si>
  <si>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</si>
  <si>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</si>
  <si>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</si>
  <si>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</si>
  <si>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</si>
  <si>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</si>
  <si>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</si>
  <si>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</si>
  <si>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</si>
  <si>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</si>
  <si>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</si>
  <si>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</si>
  <si>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</si>
  <si>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</si>
  <si>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</si>
  <si>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</si>
  <si>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</si>
  <si>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</si>
  <si>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</si>
  <si>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</si>
  <si>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</si>
  <si>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</si>
  <si>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</si>
  <si>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</si>
  <si>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</si>
  <si>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</si>
  <si>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</si>
  <si>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</si>
  <si>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</si>
  <si>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</si>
  <si>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</si>
  <si>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</si>
  <si>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</si>
  <si>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</si>
  <si>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</si>
  <si>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</si>
  <si>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</si>
  <si>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</si>
  <si>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</si>
  <si>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</si>
  <si>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</si>
  <si>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</si>
  <si>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</si>
  <si>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</si>
  <si>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</si>
  <si>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</si>
  <si>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</si>
  <si>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</si>
  <si>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</si>
  <si>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</si>
  <si>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</si>
  <si>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</si>
  <si>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</si>
  <si>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</si>
  <si>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</si>
  <si>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</si>
  <si>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</si>
  <si>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</si>
  <si>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</si>
  <si>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</si>
  <si>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</si>
  <si>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</si>
  <si>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</si>
  <si>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</si>
  <si>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</si>
  <si>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</si>
  <si>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</si>
  <si>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</si>
  <si>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</si>
  <si>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</si>
  <si>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</si>
  <si>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</si>
  <si>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</si>
  <si>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</si>
  <si>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</si>
  <si>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</si>
  <si>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</si>
  <si>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</si>
  <si>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</si>
  <si>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</si>
  <si>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</si>
  <si>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</si>
  <si>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</si>
  <si>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</si>
  <si>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</si>
  <si>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</si>
  <si>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</si>
  <si>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</si>
  <si>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</si>
  <si>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</si>
  <si>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</si>
  <si>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</si>
  <si>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</si>
  <si>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</si>
  <si>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</si>
  <si>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</si>
  <si>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</si>
  <si>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</si>
  <si>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</si>
  <si>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</si>
  <si>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</si>
  <si>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</si>
  <si>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</si>
  <si>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</si>
  <si>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</si>
  <si>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</si>
  <si>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</si>
  <si>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</si>
  <si>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</si>
  <si>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</si>
  <si>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</si>
  <si>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</si>
  <si>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</si>
  <si>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</si>
  <si>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</si>
  <si>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</si>
  <si>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</si>
  <si>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</si>
  <si>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</si>
  <si>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</si>
  <si>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</si>
  <si>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</si>
  <si>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</si>
  <si>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</si>
  <si>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</si>
  <si>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</si>
  <si>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</si>
  <si>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</si>
  <si>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</si>
  <si>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</si>
  <si>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</si>
  <si>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</si>
  <si>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</si>
  <si>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</si>
  <si>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</si>
  <si>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</si>
  <si>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</si>
  <si>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</si>
  <si>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</si>
  <si>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</si>
  <si>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</si>
  <si>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</si>
  <si>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</si>
  <si>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</si>
  <si>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</si>
  <si>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</si>
  <si>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</si>
  <si>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</si>
  <si>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</si>
  <si>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</si>
  <si>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</si>
  <si>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</si>
  <si>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</si>
  <si>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</si>
  <si>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</si>
  <si>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</si>
  <si>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</si>
  <si>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</si>
  <si>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</si>
  <si>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</si>
  <si>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</si>
  <si>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</si>
  <si>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</si>
  <si>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</si>
  <si>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</si>
  <si>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</si>
  <si>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</si>
  <si>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</si>
  <si>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</si>
  <si>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</si>
  <si>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</si>
  <si>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</si>
  <si>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</si>
  <si>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</si>
  <si>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</si>
  <si>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</si>
  <si>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</si>
  <si>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</si>
  <si>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</si>
  <si>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</si>
  <si>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</si>
  <si>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</si>
  <si>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</si>
  <si>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</si>
  <si>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</si>
  <si>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</si>
  <si>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</si>
  <si>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</si>
  <si>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</si>
  <si>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</si>
  <si>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</si>
  <si>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</si>
  <si>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</si>
  <si>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</si>
  <si>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</si>
  <si>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</si>
  <si>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</si>
  <si>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</si>
  <si>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</si>
  <si>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</si>
  <si>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</si>
  <si>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</si>
  <si>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</si>
  <si>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</si>
  <si>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</si>
  <si>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</si>
  <si>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</si>
  <si>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</si>
  <si>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</si>
  <si>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</si>
  <si>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</si>
  <si>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</si>
  <si>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</si>
  <si>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</si>
  <si>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</si>
  <si>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</si>
  <si>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</si>
  <si>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</si>
  <si>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</si>
  <si>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</si>
  <si>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</si>
  <si>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</si>
  <si>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</si>
  <si>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</si>
  <si>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</si>
  <si>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</si>
  <si>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</si>
  <si>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</si>
  <si>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</si>
  <si>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</si>
  <si>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</si>
  <si>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</si>
  <si>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</si>
  <si>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</si>
  <si>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</si>
  <si>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</si>
  <si>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</si>
  <si>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</si>
  <si>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</si>
  <si>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</si>
  <si>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</si>
  <si>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</si>
  <si>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</si>
  <si>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</si>
  <si>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</si>
  <si>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</si>
  <si>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</si>
  <si>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</si>
  <si>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</si>
  <si>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</si>
  <si>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</si>
  <si>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</si>
  <si>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</si>
  <si>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</si>
  <si>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</si>
  <si>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</si>
  <si>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</si>
  <si>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</si>
  <si>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</si>
  <si>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</si>
  <si>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</si>
  <si>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</si>
  <si>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</si>
  <si>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</si>
  <si>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</si>
  <si>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</si>
  <si>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</si>
  <si>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</si>
  <si>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</si>
  <si>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</si>
  <si>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</si>
  <si>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</si>
  <si>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</si>
  <si>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</si>
  <si>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</si>
  <si>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</si>
  <si>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</si>
  <si>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</si>
  <si>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</si>
  <si>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</si>
  <si>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</si>
  <si>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</si>
  <si>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</si>
  <si>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</si>
  <si>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</si>
  <si>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</si>
  <si>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</si>
  <si>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</si>
  <si>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</si>
  <si>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</si>
  <si>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</si>
  <si>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</si>
  <si>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</si>
  <si>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</si>
  <si>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</si>
  <si>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</si>
  <si>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</si>
  <si>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</si>
  <si>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</si>
  <si>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</si>
  <si>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</si>
  <si>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</si>
  <si>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</si>
  <si>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</si>
  <si>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</si>
  <si>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</si>
  <si>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</si>
  <si>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</si>
  <si>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</si>
  <si>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</si>
  <si>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</si>
  <si>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</si>
  <si>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</si>
  <si>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</si>
  <si>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</si>
  <si>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</si>
  <si>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</si>
  <si>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</si>
  <si>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</si>
  <si>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</si>
  <si>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</si>
  <si>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</si>
  <si>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</si>
  <si>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</si>
  <si>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</si>
  <si>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</si>
  <si>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</si>
  <si>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</si>
  <si>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</si>
  <si>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</si>
  <si>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</si>
  <si>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</si>
  <si>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</si>
  <si>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</si>
  <si>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</si>
  <si>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</si>
  <si>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</si>
  <si>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</si>
  <si>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</si>
  <si>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</si>
  <si>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</si>
  <si>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</si>
  <si>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</si>
  <si>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</si>
  <si>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</si>
  <si>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</si>
  <si>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</si>
  <si>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</si>
  <si>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</si>
  <si>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</si>
  <si>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</si>
  <si>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</si>
  <si>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</si>
  <si>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</si>
  <si>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</si>
  <si>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</si>
  <si>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</si>
  <si>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</si>
  <si>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</si>
  <si>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</si>
  <si>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</si>
  <si>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</si>
  <si>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</si>
  <si>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</si>
  <si>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</si>
  <si>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</si>
  <si>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</si>
  <si>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</si>
  <si>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</si>
  <si>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</si>
  <si>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</si>
  <si>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</si>
  <si>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</si>
  <si>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</si>
  <si>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</si>
  <si>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</si>
  <si>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</si>
  <si>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</si>
  <si>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</si>
  <si>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</si>
  <si>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</si>
  <si>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</si>
  <si>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</si>
  <si>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</si>
  <si>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</si>
  <si>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</si>
  <si>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</si>
  <si>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</si>
  <si>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</si>
  <si>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</si>
  <si>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</si>
  <si>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</si>
  <si>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</si>
  <si>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</si>
  <si>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</si>
  <si>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</si>
  <si>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</si>
  <si>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</si>
  <si>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</si>
  <si>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</si>
  <si>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</si>
  <si>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</si>
  <si>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</si>
  <si>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</si>
  <si>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</si>
  <si>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</si>
  <si>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</si>
  <si>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</si>
  <si>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</si>
  <si>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</si>
  <si>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</si>
  <si>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</si>
  <si>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</si>
  <si>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</si>
  <si>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</si>
  <si>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</si>
  <si>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</si>
  <si>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</si>
  <si>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</si>
  <si>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</si>
  <si>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</si>
  <si>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</si>
  <si>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</si>
  <si>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</si>
  <si>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</si>
  <si>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</si>
  <si>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</si>
  <si>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</si>
  <si>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</si>
  <si>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</si>
  <si>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</si>
  <si>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</si>
  <si>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</si>
  <si>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</si>
  <si>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</si>
  <si>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</si>
  <si>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</si>
  <si>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</si>
  <si>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</si>
  <si>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</si>
  <si>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</si>
  <si>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</si>
  <si>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</si>
  <si>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</si>
  <si>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</si>
  <si>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</si>
  <si>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</si>
  <si>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</si>
  <si>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</si>
  <si>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</si>
  <si>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</si>
  <si>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</si>
  <si>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</si>
  <si>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</si>
  <si>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</si>
  <si>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</si>
  <si>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</si>
  <si>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</si>
  <si>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</si>
  <si>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</si>
  <si>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</si>
  <si>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</si>
  <si>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</si>
  <si>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</si>
  <si>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</si>
  <si>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</si>
  <si>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</si>
  <si>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</si>
  <si>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</si>
  <si>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</si>
  <si>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</si>
  <si>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</si>
  <si>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</si>
  <si>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</si>
  <si>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</si>
  <si>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</si>
  <si>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</si>
  <si>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</si>
  <si>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</si>
  <si>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</si>
  <si>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</si>
  <si>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</si>
  <si>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</si>
  <si>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</si>
  <si>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</si>
  <si>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</si>
  <si>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</si>
  <si>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</si>
  <si>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</si>
  <si>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</si>
  <si>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</si>
  <si>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</si>
  <si>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</si>
  <si>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</si>
  <si>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</si>
  <si>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</si>
  <si>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</si>
  <si>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</si>
  <si>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</si>
  <si>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</si>
  <si>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</si>
  <si>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</si>
  <si>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</si>
  <si>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</si>
  <si>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</si>
  <si>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</si>
  <si>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</si>
  <si>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</si>
  <si>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</si>
  <si>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</si>
  <si>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</si>
  <si>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</si>
  <si>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</si>
  <si>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</si>
  <si>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</si>
  <si>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</si>
  <si>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</si>
  <si>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</si>
  <si>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</si>
  <si>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</si>
  <si>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</si>
  <si>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</si>
  <si>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</si>
  <si>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</si>
  <si>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</si>
  <si>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</si>
  <si>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</si>
  <si>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</si>
  <si>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</si>
  <si>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</si>
  <si>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</si>
  <si>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</si>
  <si>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</si>
  <si>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</si>
  <si>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</si>
  <si>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</si>
  <si>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</si>
  <si>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</si>
  <si>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</si>
  <si>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</si>
  <si>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</si>
  <si>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</si>
  <si>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</si>
  <si>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</si>
  <si>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</si>
  <si>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</si>
  <si>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</si>
  <si>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</si>
  <si>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</si>
  <si>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</si>
  <si>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</si>
  <si>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</si>
  <si>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</si>
  <si>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</si>
  <si>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</si>
  <si>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</si>
  <si>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</si>
  <si>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</si>
  <si>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</si>
  <si>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</si>
  <si>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</si>
  <si>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</si>
  <si>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</si>
  <si>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</si>
  <si>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</si>
  <si>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</si>
  <si>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</si>
  <si>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</si>
  <si>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</si>
  <si>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</si>
  <si>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</si>
  <si>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</si>
  <si>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</si>
  <si>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</si>
  <si>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</si>
  <si>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</si>
  <si>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</si>
  <si>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</si>
  <si>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</si>
  <si>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</si>
  <si>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</si>
  <si>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</si>
  <si>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</si>
  <si>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</si>
  <si>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</si>
  <si>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</si>
  <si>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</si>
  <si>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</si>
  <si>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</si>
  <si>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</si>
  <si>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</si>
  <si>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</si>
  <si>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</si>
  <si>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</si>
  <si>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</si>
  <si>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</si>
  <si>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</si>
  <si>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</si>
  <si>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</si>
  <si>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</si>
  <si>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</si>
  <si>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</si>
  <si>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</si>
  <si>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</si>
  <si>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</si>
  <si>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</si>
  <si>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</si>
  <si>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</si>
  <si>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</si>
  <si>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</si>
  <si>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</si>
  <si>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</si>
  <si>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</si>
  <si>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</si>
  <si>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</si>
  <si>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</si>
  <si>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</si>
  <si>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</si>
  <si>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</si>
  <si>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</si>
  <si>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</si>
  <si>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</si>
  <si>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</si>
  <si>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</si>
  <si>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</si>
  <si>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</si>
  <si>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</si>
  <si>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</si>
  <si>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</si>
  <si>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</si>
  <si>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</si>
  <si>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</si>
  <si>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</si>
  <si>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</si>
  <si>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</si>
  <si>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</si>
  <si>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</si>
  <si>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</si>
  <si>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</si>
  <si>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</si>
  <si>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</si>
  <si>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</si>
  <si>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</si>
  <si>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</si>
  <si>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</si>
  <si>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</si>
  <si>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</si>
  <si>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</si>
  <si>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</si>
  <si>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</si>
  <si>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</si>
  <si>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</si>
  <si>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</si>
  <si>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</si>
  <si>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</si>
  <si>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</si>
  <si>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</si>
  <si>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</si>
  <si>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</si>
  <si>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</si>
  <si>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</si>
  <si>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</si>
  <si>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</si>
  <si>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</si>
  <si>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</si>
  <si>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</si>
  <si>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</si>
  <si>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</si>
  <si>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</si>
  <si>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</si>
  <si>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</si>
  <si>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</si>
  <si>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</si>
  <si>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</si>
  <si>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</si>
  <si>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</si>
  <si>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</si>
  <si>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</si>
  <si>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</si>
  <si>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</si>
  <si>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</si>
  <si>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</si>
  <si>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</si>
  <si>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</si>
  <si>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</si>
  <si>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</si>
  <si>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</si>
  <si>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</si>
  <si>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</si>
  <si>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</si>
  <si>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</si>
  <si>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</si>
  <si>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</si>
  <si>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</si>
  <si>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</si>
  <si>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</si>
  <si>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</si>
  <si>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</si>
  <si>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</si>
  <si>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</si>
  <si>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</si>
  <si>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</si>
  <si>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</si>
  <si>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</si>
  <si>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</si>
  <si>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</si>
  <si>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</si>
  <si>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</si>
  <si>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</si>
  <si>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</si>
  <si>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</si>
  <si>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</si>
  <si>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</si>
  <si>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</si>
  <si>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</si>
  <si>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</si>
  <si>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</si>
  <si>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</si>
  <si>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</si>
  <si>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</si>
  <si>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</si>
  <si>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</si>
  <si>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</si>
  <si>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</si>
  <si>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</si>
  <si>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</si>
  <si>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</si>
  <si>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</si>
  <si>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</si>
  <si>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</si>
  <si>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</si>
  <si>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</si>
  <si>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</si>
  <si>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</si>
  <si>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</si>
  <si>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</si>
  <si>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</si>
  <si>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</si>
  <si>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</si>
  <si>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</si>
  <si>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</si>
  <si>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</si>
  <si>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</si>
  <si>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</si>
  <si>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</si>
  <si>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</si>
  <si>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</si>
  <si>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</si>
  <si>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</si>
  <si>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</si>
  <si>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</si>
  <si>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</si>
  <si>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</si>
  <si>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</si>
  <si>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</si>
  <si>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</si>
  <si>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</si>
  <si>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</si>
  <si>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</si>
  <si>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</si>
  <si>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</si>
  <si>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</si>
  <si>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</si>
  <si>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</si>
  <si>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</si>
  <si>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</si>
  <si>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</si>
  <si>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</si>
  <si>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</si>
  <si>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</si>
  <si>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</si>
  <si>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</si>
  <si>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</si>
  <si>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</si>
  <si>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</si>
  <si>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</si>
  <si>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</si>
  <si>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</si>
  <si>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</si>
  <si>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</si>
  <si>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</si>
  <si>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</si>
  <si>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</si>
  <si>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</si>
  <si>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</si>
  <si>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</si>
  <si>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</si>
  <si>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</si>
  <si>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</si>
  <si>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</si>
  <si>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</si>
  <si>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</si>
  <si>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</si>
  <si>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</si>
  <si>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</si>
  <si>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</si>
  <si>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</si>
  <si>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</si>
  <si>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</si>
  <si>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</si>
  <si>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</si>
  <si>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</si>
  <si>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</si>
  <si>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</si>
  <si>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</si>
  <si>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</si>
  <si>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</si>
  <si>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</si>
  <si>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</si>
  <si>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</si>
  <si>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</si>
  <si>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</si>
  <si>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</si>
  <si>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</si>
  <si>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</si>
  <si>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</si>
  <si>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</si>
  <si>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</si>
  <si>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</si>
  <si>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</si>
  <si>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</si>
  <si>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</si>
  <si>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</si>
  <si>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</si>
  <si>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</si>
  <si>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</si>
  <si>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</si>
  <si>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</si>
  <si>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</si>
  <si>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</si>
  <si>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</si>
  <si>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</si>
  <si>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</si>
  <si>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</si>
  <si>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</si>
  <si>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</si>
  <si>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</si>
  <si>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</si>
  <si>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</si>
  <si>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</si>
  <si>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</si>
  <si>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</si>
  <si>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</si>
  <si>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</si>
  <si>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</si>
  <si>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</si>
  <si>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</si>
  <si>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</si>
  <si>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</si>
  <si>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</si>
  <si>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</si>
  <si>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</si>
  <si>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</si>
  <si>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</si>
  <si>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</si>
  <si>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</si>
  <si>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</si>
  <si>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</si>
  <si>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</si>
  <si>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</si>
  <si>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</si>
  <si>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</si>
  <si>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</si>
  <si>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</si>
  <si>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</si>
  <si>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</si>
  <si>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</si>
  <si>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</si>
  <si>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</si>
  <si>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</si>
  <si>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</si>
  <si>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</si>
  <si>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</si>
  <si>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</si>
  <si>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</si>
  <si>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</si>
  <si>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</si>
  <si>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</si>
  <si>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</si>
  <si>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</si>
  <si>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</si>
  <si>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</si>
  <si>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</si>
  <si>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</si>
  <si>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</si>
  <si>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</si>
  <si>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</si>
  <si>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</si>
  <si>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</si>
  <si>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</si>
  <si>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</si>
  <si>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</si>
  <si>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</si>
  <si>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</si>
  <si>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</si>
  <si>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</si>
  <si>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</si>
  <si>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</si>
  <si>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</si>
  <si>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</si>
  <si>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</si>
  <si>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</si>
  <si>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</si>
  <si>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</si>
  <si>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</si>
  <si>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</si>
  <si>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</si>
  <si>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</si>
  <si>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</si>
  <si>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</si>
  <si>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</si>
  <si>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</si>
  <si>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</si>
  <si>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</si>
  <si>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</si>
  <si>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</si>
  <si>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</si>
  <si>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</si>
  <si>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</si>
  <si>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</si>
  <si>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</si>
  <si>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</si>
  <si>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</si>
  <si>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</si>
  <si>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</si>
  <si>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</si>
  <si>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</si>
  <si>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</si>
  <si>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</si>
  <si>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</si>
  <si>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</si>
  <si>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</si>
  <si>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</si>
  <si>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</si>
  <si>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</si>
  <si>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</si>
  <si>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</si>
  <si>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</si>
  <si>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</si>
  <si>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</si>
  <si>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</si>
  <si>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</si>
  <si>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</si>
  <si>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</si>
  <si>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</si>
  <si>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</si>
  <si>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</si>
  <si>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</si>
  <si>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</si>
  <si>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</si>
  <si>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</si>
  <si>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</si>
  <si>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</si>
  <si>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</si>
  <si>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</si>
  <si>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</si>
  <si>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</si>
  <si>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</si>
  <si>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</si>
  <si>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</si>
  <si>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</si>
  <si>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</si>
  <si>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</si>
  <si>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</si>
  <si>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</si>
  <si>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</si>
  <si>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</si>
  <si>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</si>
  <si>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</si>
  <si>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</si>
  <si>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</si>
  <si>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</si>
  <si>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</si>
  <si>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</si>
  <si>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</si>
  <si>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</si>
  <si>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</si>
  <si>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</si>
  <si>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</si>
  <si>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</si>
  <si>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</si>
  <si>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</si>
  <si>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</si>
  <si>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</si>
  <si>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</si>
  <si>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</si>
  <si>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</si>
  <si>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</si>
  <si>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</si>
  <si>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</si>
  <si>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</si>
  <si>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</si>
  <si>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</si>
  <si>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</si>
  <si>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</si>
  <si>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</si>
  <si>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</si>
  <si>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</si>
  <si>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</si>
  <si>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</si>
  <si>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</si>
  <si>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</si>
  <si>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</si>
  <si>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</si>
  <si>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</si>
  <si>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</si>
  <si>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</si>
  <si>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</si>
  <si>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</si>
  <si>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</si>
  <si>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</si>
  <si>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</si>
  <si>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</si>
  <si>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</si>
  <si>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</si>
  <si>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</si>
  <si>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</si>
  <si>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</si>
  <si>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</si>
  <si>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</si>
  <si>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</si>
  <si>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</si>
  <si>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</si>
  <si>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</si>
  <si>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</si>
  <si>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</si>
  <si>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</si>
  <si>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</si>
  <si>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</si>
  <si>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</si>
  <si>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</si>
  <si>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</si>
  <si>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</si>
  <si>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</si>
  <si>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</si>
  <si>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</si>
  <si>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</si>
  <si>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</si>
  <si>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</si>
  <si>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</si>
  <si>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</si>
  <si>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</si>
  <si>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</si>
  <si>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</si>
  <si>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</si>
  <si>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</si>
  <si>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</si>
  <si>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</si>
  <si>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</si>
  <si>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</si>
  <si>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</si>
  <si>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</si>
  <si>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</si>
  <si>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</si>
  <si>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</si>
  <si>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</si>
  <si>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</si>
  <si>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</si>
  <si>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</si>
  <si>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</si>
  <si>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</si>
  <si>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</si>
  <si>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</si>
  <si>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</si>
  <si>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</si>
  <si>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</si>
  <si>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</si>
  <si>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</si>
  <si>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</si>
  <si>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</si>
  <si>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</si>
  <si>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</si>
  <si>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</si>
  <si>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</si>
  <si>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</si>
  <si>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</si>
  <si>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</si>
  <si>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</si>
  <si>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</si>
  <si>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</si>
  <si>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</si>
  <si>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</si>
  <si>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</si>
  <si>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</si>
  <si>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</si>
  <si>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</si>
  <si>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</si>
  <si>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</si>
  <si>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</si>
  <si>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</si>
  <si>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</si>
  <si>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</si>
  <si>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</si>
  <si>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</si>
  <si>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</si>
  <si>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</si>
  <si>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</si>
  <si>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</si>
  <si>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</si>
  <si>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</si>
  <si>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</si>
  <si>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</si>
  <si>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</si>
  <si>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</si>
  <si>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</si>
  <si>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</si>
  <si>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</si>
  <si>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</si>
  <si>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</si>
  <si>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</si>
  <si>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</si>
  <si>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</si>
  <si>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</si>
  <si>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</si>
  <si>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</si>
  <si>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</si>
  <si>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</si>
  <si>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</si>
  <si>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</si>
  <si>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</si>
  <si>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</si>
  <si>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</si>
  <si>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</si>
  <si>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</si>
  <si>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</si>
  <si>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</si>
  <si>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</si>
  <si>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</si>
  <si>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</si>
  <si>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</si>
  <si>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</si>
  <si>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</si>
  <si>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</si>
  <si>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</si>
  <si>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</si>
  <si>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</si>
  <si>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</si>
  <si>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</si>
  <si>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</si>
  <si>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</si>
  <si>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</si>
  <si>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</si>
  <si>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</si>
  <si>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</si>
  <si>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</si>
  <si>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</si>
  <si>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</si>
  <si>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</si>
  <si>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</si>
  <si>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</si>
  <si>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</si>
  <si>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</si>
  <si>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</si>
  <si>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</si>
  <si>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</si>
  <si>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</si>
  <si>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</si>
  <si>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</si>
  <si>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</si>
  <si>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</si>
  <si>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</si>
  <si>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</si>
  <si>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</si>
  <si>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</si>
  <si>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</si>
  <si>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</si>
  <si>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</si>
  <si>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</si>
  <si>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</si>
  <si>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</si>
  <si>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</si>
  <si>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</si>
  <si>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</si>
  <si>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</si>
  <si>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</si>
  <si>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</si>
  <si>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</si>
  <si>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</si>
  <si>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</si>
  <si>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</si>
  <si>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</si>
  <si>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</si>
  <si>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</si>
  <si>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</si>
  <si>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</si>
  <si>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</si>
  <si>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</si>
  <si>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</si>
  <si>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</si>
  <si>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</si>
  <si>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</si>
  <si>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</si>
  <si>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</si>
  <si>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</si>
  <si>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</si>
  <si>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</si>
  <si>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</si>
  <si>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</si>
  <si>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</si>
  <si>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</si>
  <si>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</si>
  <si>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</si>
  <si>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</si>
  <si>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</si>
  <si>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</si>
  <si>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</si>
  <si>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</si>
  <si>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</si>
  <si>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</si>
  <si>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</si>
  <si>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</si>
  <si>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</si>
  <si>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</si>
  <si>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</si>
  <si>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</si>
  <si>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</si>
  <si>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</si>
  <si>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</si>
  <si>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</si>
  <si>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</si>
  <si>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</si>
  <si>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</si>
  <si>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</si>
  <si>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</si>
  <si>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</si>
  <si>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</si>
  <si>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</si>
  <si>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</si>
  <si>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</si>
  <si>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</si>
  <si>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</si>
  <si>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</si>
  <si>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</si>
  <si>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</si>
  <si>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</si>
  <si>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</si>
  <si>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</si>
  <si>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</si>
  <si>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</si>
  <si>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</si>
  <si>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</si>
  <si>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</si>
  <si>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</si>
  <si>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</si>
  <si>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</si>
  <si>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</si>
  <si>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</si>
  <si>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</si>
  <si>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</si>
  <si>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</si>
  <si>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</si>
  <si>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</si>
  <si>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</si>
  <si>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</si>
  <si>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</si>
  <si>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</si>
  <si>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</si>
  <si>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</si>
  <si>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</si>
  <si>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</si>
  <si>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</si>
  <si>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</si>
  <si>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</si>
  <si>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</si>
  <si>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</si>
  <si>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</si>
  <si>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</si>
  <si>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</si>
  <si>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</si>
  <si>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</si>
  <si>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</si>
  <si>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</si>
  <si>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</si>
  <si>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</si>
  <si>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</si>
  <si>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</si>
  <si>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</si>
  <si>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</si>
  <si>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</si>
  <si>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</si>
  <si>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</si>
  <si>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</si>
  <si>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</si>
  <si>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</si>
  <si>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</si>
  <si>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</si>
  <si>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</si>
  <si>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</si>
  <si>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</si>
  <si>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</si>
  <si>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</si>
  <si>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</si>
  <si>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</si>
  <si>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</si>
  <si>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</si>
  <si>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</si>
  <si>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</si>
  <si>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</si>
  <si>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</si>
  <si>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</si>
  <si>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</si>
  <si>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</si>
  <si>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</si>
  <si>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</si>
  <si>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</si>
  <si>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</si>
  <si>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</si>
  <si>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</si>
  <si>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</si>
  <si>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</si>
  <si>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</si>
  <si>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</si>
  <si>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</si>
  <si>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</si>
  <si>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</si>
  <si>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</si>
  <si>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</si>
  <si>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</si>
  <si>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</si>
  <si>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</si>
  <si>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</si>
  <si>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</si>
  <si>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</si>
  <si>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</si>
  <si>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</si>
  <si>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</si>
  <si>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</si>
  <si>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</si>
  <si>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</si>
  <si>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</si>
  <si>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</si>
  <si>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</si>
  <si>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</si>
  <si>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</si>
  <si>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</si>
  <si>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</si>
  <si>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</si>
  <si>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</si>
  <si>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</si>
  <si>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</si>
  <si>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</si>
  <si>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</si>
  <si>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</si>
  <si>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</si>
  <si>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</si>
  <si>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</si>
  <si>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</si>
  <si>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</si>
  <si>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</si>
  <si>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</si>
  <si>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</si>
  <si>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</si>
  <si>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</si>
  <si>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</si>
  <si>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</si>
  <si>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</si>
  <si>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</si>
  <si>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</si>
  <si>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</si>
  <si>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</si>
  <si>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</si>
  <si>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</si>
  <si>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</si>
  <si>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</si>
  <si>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</si>
  <si>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</si>
  <si>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</si>
  <si>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</si>
  <si>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</si>
  <si>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</si>
  <si>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</si>
  <si>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</si>
  <si>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</si>
  <si>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</si>
  <si>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</si>
  <si>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</si>
  <si>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</si>
  <si>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</si>
  <si>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</si>
  <si>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</si>
  <si>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</si>
  <si>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</si>
  <si>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</si>
  <si>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</si>
  <si>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</si>
  <si>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</si>
  <si>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</si>
  <si>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</si>
  <si>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</si>
  <si>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</si>
  <si>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</si>
  <si>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</si>
  <si>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</si>
  <si>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</si>
  <si>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</si>
  <si>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</si>
  <si>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</si>
  <si>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</si>
  <si>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</si>
  <si>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</si>
  <si>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</si>
  <si>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</si>
  <si>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</si>
  <si>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</si>
  <si>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</si>
  <si>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</si>
  <si>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</si>
  <si>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</si>
  <si>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</si>
  <si>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</si>
  <si>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</si>
  <si>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</si>
  <si>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</si>
  <si>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</si>
  <si>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</si>
  <si>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</si>
  <si>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</si>
  <si>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</si>
  <si>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</si>
  <si>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</si>
  <si>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</si>
  <si>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</si>
  <si>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</si>
  <si>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</si>
  <si>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</si>
  <si>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</si>
  <si>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</si>
  <si>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</si>
  <si>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</si>
  <si>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</si>
  <si>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</si>
  <si>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</si>
  <si>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</si>
  <si>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</si>
  <si>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</si>
  <si>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</si>
  <si>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</si>
  <si>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</si>
  <si>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</si>
  <si>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</si>
  <si>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</si>
  <si>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</si>
  <si>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</si>
  <si>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</si>
  <si>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</si>
  <si>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</si>
  <si>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</si>
  <si>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</si>
  <si>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</si>
  <si>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</si>
  <si>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</si>
  <si>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</si>
  <si>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</si>
  <si>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</si>
  <si>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</si>
  <si>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</si>
  <si>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</si>
  <si>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</si>
  <si>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</si>
  <si>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</si>
  <si>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</si>
  <si>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</si>
  <si>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</si>
  <si>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</si>
  <si>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</si>
  <si>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</si>
  <si>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</si>
  <si>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</si>
  <si>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</si>
  <si>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</si>
  <si>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</si>
  <si>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</si>
  <si>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</si>
  <si>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</si>
  <si>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</si>
  <si>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</si>
  <si>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</si>
  <si>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</si>
  <si>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</si>
  <si>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</si>
  <si>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</si>
  <si>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</si>
  <si>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</si>
  <si>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</si>
  <si>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</si>
  <si>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</si>
  <si>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</si>
  <si>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</si>
  <si>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</si>
  <si>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</si>
  <si>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</si>
  <si>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</si>
  <si>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</si>
  <si>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</si>
  <si>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</si>
  <si>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</si>
  <si>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</si>
  <si>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</si>
  <si>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</si>
  <si>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</si>
  <si>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</si>
  <si>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</si>
  <si>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</si>
  <si>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</si>
  <si>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</si>
  <si>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</si>
  <si>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</si>
  <si>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</si>
  <si>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</si>
  <si>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</si>
  <si>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</si>
  <si>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</si>
  <si>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</si>
  <si>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</si>
  <si>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</si>
  <si>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</si>
  <si>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</si>
  <si>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</si>
  <si>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</si>
  <si>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</si>
  <si>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</si>
  <si>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</si>
  <si>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</si>
  <si>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</si>
  <si>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</si>
  <si>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</si>
  <si>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</si>
  <si>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</si>
  <si>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</si>
  <si>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</si>
  <si>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</si>
  <si>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</si>
  <si>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</si>
  <si>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</si>
  <si>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</si>
  <si>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</si>
  <si>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</si>
  <si>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</si>
  <si>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</si>
  <si>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</si>
  <si>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</si>
  <si>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</si>
  <si>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</si>
  <si>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</si>
  <si>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</si>
  <si>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</si>
  <si>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</si>
  <si>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</si>
  <si>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</si>
  <si>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</si>
  <si>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</si>
  <si>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</si>
  <si>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</si>
  <si>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</si>
  <si>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</si>
  <si>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</si>
  <si>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</si>
  <si>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</si>
  <si>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</si>
  <si>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</si>
  <si>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</si>
  <si>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</si>
  <si>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</si>
  <si>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</si>
  <si>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</si>
  <si>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</si>
  <si>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</si>
  <si>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</si>
  <si>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</si>
  <si>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</si>
  <si>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</si>
  <si>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</si>
  <si>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</si>
  <si>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</si>
  <si>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</si>
  <si>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</si>
  <si>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</si>
  <si>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</si>
  <si>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</si>
  <si>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</si>
  <si>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</si>
  <si>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</si>
  <si>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</si>
  <si>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</si>
  <si>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</si>
  <si>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</si>
  <si>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</si>
  <si>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</si>
  <si>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</si>
  <si>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</si>
  <si>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</si>
  <si>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</si>
  <si>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</si>
  <si>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</si>
  <si>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</si>
  <si>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</si>
  <si>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</si>
  <si>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</si>
  <si>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</si>
  <si>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</si>
  <si>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</si>
  <si>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</si>
  <si>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</si>
  <si>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</si>
  <si>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</si>
  <si>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</si>
  <si>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</si>
  <si>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</si>
  <si>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</si>
  <si>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</si>
  <si>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</si>
  <si>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</si>
  <si>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</si>
  <si>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</si>
  <si>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</si>
  <si>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</si>
  <si>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</si>
  <si>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</si>
  <si>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</si>
  <si>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</si>
  <si>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</si>
  <si>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</si>
  <si>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</si>
  <si>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</si>
  <si>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</si>
  <si>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</si>
  <si>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</si>
  <si>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</si>
  <si>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</si>
  <si>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</si>
  <si>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</si>
  <si>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</si>
  <si>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</si>
  <si>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</si>
  <si>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</si>
  <si>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</si>
  <si>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</si>
  <si>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</si>
  <si>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</si>
  <si>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</si>
  <si>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</si>
  <si>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</si>
  <si>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</si>
  <si>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</si>
  <si>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</si>
  <si>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</si>
  <si>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</si>
  <si>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</si>
  <si>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</si>
  <si>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</si>
  <si>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</si>
  <si>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</si>
  <si>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</si>
  <si>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</si>
  <si>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</si>
  <si>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</si>
  <si>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</si>
  <si>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</si>
  <si>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</si>
  <si>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</si>
  <si>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</si>
  <si>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</si>
  <si>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</si>
  <si>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</si>
  <si>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</si>
  <si>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</si>
  <si>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</si>
  <si>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</si>
  <si>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</si>
  <si>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</si>
  <si>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</si>
  <si>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</si>
  <si>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</si>
  <si>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</si>
  <si>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</si>
  <si>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</si>
  <si>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</si>
  <si>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</si>
  <si>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</si>
  <si>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</si>
  <si>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</si>
  <si>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</si>
  <si>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</si>
  <si>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</si>
  <si>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</si>
  <si>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</si>
  <si>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</si>
  <si>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</si>
  <si>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</si>
  <si>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</si>
  <si>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</si>
  <si>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</si>
  <si>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</si>
  <si>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</si>
  <si>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</si>
  <si>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</si>
  <si>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</si>
  <si>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</si>
  <si>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</si>
  <si>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</si>
  <si>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</si>
  <si>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</si>
  <si>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</si>
  <si>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</si>
  <si>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</si>
  <si>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</si>
  <si>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</si>
  <si>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</si>
  <si>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</si>
  <si>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</si>
  <si>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</si>
  <si>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</si>
  <si>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</si>
  <si>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</si>
  <si>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</si>
  <si>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</si>
  <si>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</si>
  <si>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</si>
  <si>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</si>
  <si>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</si>
  <si>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</si>
  <si>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</si>
  <si>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</si>
  <si>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</si>
  <si>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</si>
  <si>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</si>
  <si>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</si>
  <si>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</si>
  <si>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</si>
  <si>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</si>
  <si>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</si>
  <si>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</si>
  <si>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</si>
  <si>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</si>
  <si>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</si>
  <si>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</si>
  <si>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</si>
  <si>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</si>
  <si>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</si>
  <si>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</si>
  <si>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</si>
  <si>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</si>
  <si>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</si>
  <si>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</si>
  <si>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</si>
  <si>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</si>
  <si>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</si>
  <si>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</si>
  <si>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</si>
  <si>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</si>
  <si>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</si>
  <si>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</si>
  <si>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</si>
  <si>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</si>
  <si>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</si>
  <si>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</si>
  <si>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</si>
  <si>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</si>
  <si>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</si>
  <si>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</si>
  <si>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</si>
  <si>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</si>
  <si>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</si>
  <si>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</si>
  <si>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</si>
  <si>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</si>
  <si>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</si>
  <si>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</si>
  <si>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</si>
  <si>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</si>
  <si>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</si>
  <si>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</si>
  <si>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</si>
  <si>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</si>
  <si>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</si>
  <si>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</si>
  <si>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</si>
  <si>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</si>
  <si>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</si>
  <si>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</si>
  <si>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</si>
  <si>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</si>
  <si>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</si>
  <si>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</si>
  <si>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</si>
  <si>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</si>
  <si>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</si>
  <si>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</si>
  <si>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</si>
  <si>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</si>
  <si>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</si>
  <si>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</si>
  <si>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</si>
  <si>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</si>
  <si>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</si>
  <si>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</si>
  <si>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</si>
  <si>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</si>
  <si>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</si>
  <si>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</si>
  <si>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</si>
  <si>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</si>
  <si>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</si>
  <si>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</si>
  <si>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</si>
  <si>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</si>
  <si>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</si>
  <si>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</si>
  <si>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</si>
  <si>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</si>
  <si>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</si>
  <si>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</si>
  <si>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</si>
  <si>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</si>
  <si>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</si>
  <si>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</si>
  <si>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</si>
  <si>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</si>
  <si>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</si>
  <si>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</si>
  <si>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</si>
  <si>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</si>
  <si>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</si>
  <si>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</si>
  <si>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</si>
  <si>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</si>
  <si>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</si>
  <si>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</si>
  <si>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</si>
  <si>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</si>
  <si>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</si>
  <si>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</si>
  <si>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</si>
  <si>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</si>
  <si>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</si>
  <si>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</si>
  <si>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</si>
  <si>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</si>
  <si>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</si>
  <si>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</si>
  <si>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</si>
  <si>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</si>
  <si>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</si>
  <si>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</si>
  <si>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</si>
  <si>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</si>
  <si>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</si>
  <si>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</si>
  <si>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</si>
  <si>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</si>
  <si>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</si>
  <si>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</si>
  <si>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</si>
  <si>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</si>
  <si>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</si>
  <si>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</si>
  <si>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</si>
  <si>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</si>
  <si>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</si>
  <si>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</si>
  <si>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</si>
  <si>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</si>
  <si>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</si>
  <si>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</si>
  <si>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</si>
  <si>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</si>
  <si>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</si>
  <si>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</si>
  <si>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</si>
  <si>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</si>
  <si>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</si>
  <si>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</si>
  <si>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</si>
  <si>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</si>
  <si>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</si>
  <si>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</si>
  <si>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</si>
  <si>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</si>
  <si>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</si>
  <si>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</si>
  <si>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</si>
  <si>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</si>
  <si>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</si>
  <si>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</si>
  <si>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</si>
  <si>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</si>
  <si>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</si>
  <si>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</si>
  <si>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</si>
  <si>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</si>
  <si>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</si>
  <si>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</si>
  <si>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</si>
  <si>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</si>
  <si>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</si>
  <si>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</si>
  <si>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</si>
  <si>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</si>
  <si>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</si>
  <si>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</si>
  <si>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</si>
  <si>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</si>
  <si>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</si>
  <si>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</si>
  <si>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</si>
  <si>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</si>
  <si>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</si>
  <si>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</si>
  <si>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</si>
  <si>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</si>
  <si>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</si>
  <si>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</si>
  <si>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</si>
  <si>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</si>
  <si>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</si>
  <si>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</si>
  <si>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</si>
  <si>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</si>
  <si>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</si>
  <si>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</si>
  <si>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</si>
  <si>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</si>
  <si>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</si>
  <si>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</si>
  <si>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</si>
  <si>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</si>
  <si>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</si>
  <si>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</si>
  <si>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</si>
  <si>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</si>
  <si>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</si>
  <si>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</si>
  <si>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</si>
  <si>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</si>
  <si>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</si>
  <si>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</si>
  <si>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</si>
  <si>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</si>
  <si>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</si>
  <si>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</si>
  <si>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</si>
  <si>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</si>
  <si>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</si>
  <si>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</si>
  <si>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</si>
  <si>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</si>
  <si>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</si>
  <si>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</si>
  <si>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</si>
  <si>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</si>
  <si>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</si>
  <si>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</si>
  <si>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</si>
  <si>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</si>
  <si>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</si>
  <si>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</si>
  <si>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</si>
  <si>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</si>
  <si>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</si>
  <si>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</si>
  <si>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</si>
  <si>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</si>
  <si>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</si>
  <si>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</si>
  <si>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</si>
  <si>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</si>
  <si>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</si>
  <si>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</si>
  <si>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</si>
  <si>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</si>
  <si>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</si>
  <si>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</si>
  <si>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</si>
  <si>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</si>
  <si>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</si>
  <si>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</si>
  <si>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</si>
  <si>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</si>
  <si>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</si>
  <si>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</si>
  <si>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</si>
  <si>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</si>
  <si>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</si>
  <si>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</si>
  <si>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</si>
  <si>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</si>
  <si>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</si>
  <si>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</si>
  <si>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</si>
  <si>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</si>
  <si>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</si>
  <si>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</si>
  <si>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</si>
  <si>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</si>
  <si>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</si>
  <si>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</si>
  <si>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</si>
  <si>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</si>
  <si>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</si>
  <si>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</si>
  <si>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</si>
  <si>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</si>
  <si>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</si>
  <si>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</si>
  <si>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</si>
  <si>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</si>
  <si>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</si>
  <si>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</si>
  <si>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</si>
  <si>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</si>
  <si>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</si>
  <si>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</si>
  <si>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</si>
  <si>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</si>
  <si>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</si>
  <si>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</si>
  <si>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</si>
  <si>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</si>
  <si>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</si>
  <si>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</si>
  <si>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</si>
  <si>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</si>
  <si>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</si>
  <si>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</si>
  <si>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</si>
  <si>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</si>
  <si>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</si>
  <si>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</si>
  <si>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</si>
  <si>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</si>
  <si>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</si>
  <si>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</si>
  <si>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</si>
  <si>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</si>
  <si>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</si>
  <si>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</si>
  <si>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</si>
  <si>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</si>
  <si>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</si>
  <si>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</si>
  <si>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</si>
  <si>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</si>
  <si>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</si>
  <si>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</si>
  <si>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</si>
  <si>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</si>
  <si>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</si>
  <si>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</si>
  <si>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</si>
  <si>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</si>
  <si>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</si>
  <si>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</si>
  <si>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</si>
  <si>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</si>
  <si>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</si>
  <si>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</si>
  <si>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</si>
  <si>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</si>
  <si>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</si>
  <si>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</si>
  <si>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</si>
  <si>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</si>
  <si>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</si>
  <si>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</si>
  <si>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</si>
  <si>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</si>
  <si>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</si>
  <si>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</si>
  <si>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</si>
  <si>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</si>
  <si>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</si>
  <si>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</si>
  <si>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</si>
  <si>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</si>
  <si>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</si>
  <si>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</si>
  <si>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</si>
  <si>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</si>
  <si>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</si>
  <si>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</si>
  <si>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</si>
  <si>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</si>
  <si>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</si>
  <si>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</si>
  <si>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</si>
  <si>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</si>
  <si>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</si>
  <si>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</si>
  <si>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</si>
  <si>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</si>
  <si>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</si>
  <si>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</si>
  <si>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</si>
  <si>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</si>
  <si>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</si>
  <si>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</si>
  <si>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</si>
  <si>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</si>
  <si>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</si>
  <si>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</si>
  <si>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</si>
  <si>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</si>
  <si>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</si>
  <si>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</si>
  <si>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</si>
  <si>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</si>
  <si>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</si>
  <si>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</si>
  <si>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</si>
  <si>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</si>
  <si>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</si>
  <si>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</si>
  <si>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</si>
  <si>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</si>
  <si>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</si>
  <si>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</si>
  <si>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</si>
  <si>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</si>
  <si>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</si>
  <si>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</si>
  <si>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</si>
  <si>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</si>
  <si>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</si>
  <si>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</si>
  <si>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</si>
  <si>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</si>
  <si>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</si>
  <si>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</si>
  <si>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</si>
  <si>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</si>
  <si>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</si>
  <si>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</si>
  <si>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</si>
  <si>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</si>
  <si>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</si>
  <si>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</si>
  <si>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</si>
  <si>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</si>
  <si>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</si>
  <si>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</si>
  <si>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</si>
  <si>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</si>
  <si>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</si>
  <si>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</si>
  <si>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</si>
  <si>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</si>
  <si>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</si>
  <si>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</si>
  <si>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</si>
  <si>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</si>
  <si>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</si>
  <si>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</si>
  <si>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</si>
  <si>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</si>
  <si>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</si>
  <si>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</si>
  <si>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</si>
  <si>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</si>
  <si>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</si>
  <si>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</si>
  <si>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</si>
  <si>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</si>
  <si>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</si>
  <si>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</si>
  <si>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</si>
  <si>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</si>
  <si>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</si>
  <si>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</si>
  <si>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</si>
  <si>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</si>
  <si>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</si>
  <si>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</si>
  <si>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</si>
  <si>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</si>
  <si>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</si>
  <si>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</si>
  <si>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</si>
  <si>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</si>
  <si>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</si>
  <si>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</si>
  <si>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</si>
  <si>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</si>
  <si>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</si>
  <si>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</si>
  <si>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</si>
  <si>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</si>
  <si>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</si>
  <si>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</si>
  <si>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</si>
  <si>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</si>
  <si>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</si>
  <si>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</si>
  <si>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</si>
  <si>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</si>
  <si>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</si>
  <si>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</si>
  <si>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</si>
  <si>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</si>
  <si>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</si>
  <si>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</si>
  <si>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</si>
  <si>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</si>
  <si>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</si>
  <si>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</si>
  <si>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</si>
  <si>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</si>
  <si>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</si>
  <si>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</si>
  <si>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</si>
  <si>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</si>
  <si>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</si>
  <si>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</si>
  <si>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</si>
  <si>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</si>
  <si>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</si>
  <si>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</si>
  <si>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</si>
  <si>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</si>
  <si>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</si>
  <si>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</si>
  <si>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</si>
  <si>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</si>
  <si>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</si>
  <si>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</si>
  <si>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</si>
  <si>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</si>
  <si>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</si>
  <si>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</si>
  <si>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</si>
  <si>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</si>
  <si>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</si>
  <si>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</si>
  <si>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</si>
  <si>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</si>
  <si>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</si>
  <si>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</si>
  <si>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</si>
  <si>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</si>
  <si>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</si>
  <si>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</si>
  <si>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</si>
  <si>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</si>
  <si>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</si>
  <si>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</si>
  <si>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</si>
  <si>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</si>
  <si>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</si>
  <si>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</si>
  <si>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</si>
  <si>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</si>
  <si>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</si>
  <si>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</si>
  <si>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</si>
  <si>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</si>
  <si>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</si>
  <si>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</si>
  <si>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</si>
  <si>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</si>
  <si>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</si>
  <si>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</si>
  <si>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</si>
  <si>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</si>
  <si>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</si>
  <si>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</si>
  <si>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</si>
  <si>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</si>
  <si>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</si>
  <si>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</si>
  <si>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</si>
  <si>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</si>
  <si>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</si>
  <si>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</si>
  <si>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</si>
  <si>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</si>
  <si>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</si>
  <si>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</si>
  <si>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</si>
  <si>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</si>
  <si>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</si>
  <si>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</si>
  <si>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</si>
  <si>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</si>
  <si>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</si>
  <si>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</si>
  <si>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</si>
  <si>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</si>
  <si>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</si>
  <si>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</si>
  <si>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</si>
  <si>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</si>
  <si>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</si>
  <si>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</si>
  <si>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</si>
  <si>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</si>
  <si>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</si>
  <si>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</si>
  <si>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</si>
  <si>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</si>
  <si>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</si>
  <si>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</si>
  <si>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</si>
  <si>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</si>
  <si>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</si>
  <si>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</si>
  <si>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</si>
  <si>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</si>
  <si>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</si>
  <si>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</si>
  <si>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</si>
  <si>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</si>
  <si>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</si>
  <si>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</si>
  <si>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</si>
  <si>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</si>
  <si>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</si>
  <si>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</si>
  <si>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</si>
  <si>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</si>
  <si>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</si>
  <si>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</si>
  <si>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</si>
  <si>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</si>
  <si>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</si>
  <si>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</si>
  <si>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</si>
  <si>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</si>
  <si>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</si>
  <si>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</si>
  <si>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</si>
  <si>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</si>
  <si>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</si>
  <si>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</si>
  <si>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</si>
  <si>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</si>
  <si>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</si>
  <si>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</si>
  <si>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</si>
  <si>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</si>
  <si>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</si>
  <si>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</si>
  <si>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</si>
  <si>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</si>
  <si>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</si>
  <si>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</si>
  <si>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</si>
  <si>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</si>
  <si>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</si>
  <si>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</si>
  <si>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</si>
  <si>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</si>
  <si>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</si>
  <si>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</si>
  <si>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</si>
  <si>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</si>
  <si>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</si>
  <si>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</si>
  <si>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</si>
  <si>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</si>
  <si>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</si>
  <si>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</si>
  <si>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</si>
  <si>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</si>
  <si>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</si>
  <si>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</si>
  <si>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</si>
  <si>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</si>
  <si>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</si>
  <si>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</si>
  <si>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</si>
  <si>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</si>
  <si>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</si>
  <si>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</si>
  <si>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</si>
  <si>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</si>
  <si>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</si>
  <si>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</si>
  <si>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</si>
  <si>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</si>
  <si>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</si>
  <si>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</si>
  <si>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</si>
  <si>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</si>
  <si>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</si>
  <si>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</si>
  <si>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</si>
  <si>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</si>
  <si>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</si>
  <si>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</si>
  <si>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</si>
  <si>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</si>
  <si>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</si>
  <si>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</si>
  <si>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</si>
  <si>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</si>
  <si>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</si>
  <si>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</si>
  <si>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</si>
  <si>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</si>
  <si>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</si>
  <si>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</si>
  <si>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</si>
  <si>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</si>
  <si>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</si>
  <si>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</si>
  <si>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</si>
  <si>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</si>
  <si>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</si>
  <si>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</si>
  <si>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</si>
  <si>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</si>
  <si>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</si>
  <si>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</si>
  <si>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</si>
  <si>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</si>
  <si>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</si>
  <si>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</si>
  <si>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</si>
  <si>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</si>
  <si>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</si>
  <si>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</si>
  <si>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</si>
  <si>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</si>
  <si>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</si>
  <si>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</si>
  <si>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</si>
  <si>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</si>
  <si>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</si>
  <si>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</si>
  <si>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</si>
  <si>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</si>
  <si>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</si>
  <si>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</si>
  <si>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</si>
  <si>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</si>
  <si>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</si>
  <si>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</si>
  <si>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</si>
  <si>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</si>
  <si>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</si>
  <si>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</si>
  <si>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</si>
  <si>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</si>
  <si>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</si>
  <si>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</si>
  <si>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</si>
  <si>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</si>
  <si>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</si>
  <si>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</si>
  <si>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</si>
  <si>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</si>
  <si>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</si>
  <si>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</si>
  <si>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</si>
  <si>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</si>
  <si>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</si>
  <si>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</si>
  <si>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</si>
  <si>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</si>
  <si>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</si>
  <si>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</si>
  <si>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</si>
  <si>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</si>
  <si>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</si>
  <si>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</si>
  <si>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</si>
  <si>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</si>
  <si>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</si>
  <si>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</si>
  <si>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</si>
  <si>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</si>
  <si>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</si>
  <si>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</si>
  <si>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</si>
  <si>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</si>
  <si>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</si>
  <si>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</si>
  <si>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</si>
  <si>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</si>
  <si>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</si>
  <si>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</si>
  <si>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</si>
  <si>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</si>
  <si>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</si>
  <si>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</si>
  <si>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</si>
  <si>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</si>
  <si>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</si>
  <si>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</si>
  <si>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</si>
  <si>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</si>
  <si>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</si>
  <si>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</si>
  <si>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</si>
  <si>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</si>
  <si>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</si>
  <si>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</si>
  <si>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</si>
  <si>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</si>
  <si>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</si>
  <si>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</si>
  <si>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</si>
  <si>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</si>
  <si>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</si>
  <si>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</si>
  <si>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</si>
  <si>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</si>
  <si>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</si>
  <si>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</si>
  <si>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</si>
  <si>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</si>
  <si>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</si>
  <si>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</si>
  <si>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</si>
  <si>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</si>
  <si>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</si>
  <si>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</si>
  <si>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</si>
  <si>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</si>
  <si>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</si>
  <si>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</si>
  <si>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</si>
  <si>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</si>
  <si>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</si>
  <si>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</si>
  <si>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</si>
  <si>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</si>
  <si>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</si>
  <si>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</si>
  <si>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</si>
  <si>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</si>
  <si>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</si>
  <si>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</si>
  <si>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</si>
  <si>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</si>
  <si>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</si>
  <si>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</si>
  <si>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</si>
  <si>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</si>
  <si>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</si>
  <si>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</si>
  <si>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</si>
  <si>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</si>
  <si>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</si>
  <si>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</si>
  <si>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</si>
  <si>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</si>
  <si>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</si>
  <si>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</si>
  <si>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</si>
  <si>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</si>
  <si>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</si>
  <si>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</si>
  <si>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</si>
  <si>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</si>
  <si>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</si>
  <si>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</si>
  <si>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</si>
  <si>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</si>
  <si>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</si>
  <si>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</si>
  <si>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</si>
  <si>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</si>
  <si>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</si>
  <si>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</si>
  <si>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</si>
  <si>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</si>
  <si>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</si>
  <si>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</si>
  <si>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</si>
  <si>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</si>
  <si>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</si>
  <si>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</si>
  <si>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</si>
  <si>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</si>
  <si>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</si>
  <si>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</si>
  <si>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</si>
  <si>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</si>
  <si>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</si>
  <si>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</si>
  <si>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</si>
  <si>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</si>
  <si>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</si>
  <si>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</si>
  <si>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</si>
  <si>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</si>
  <si>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</si>
  <si>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</si>
  <si>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</si>
  <si>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</si>
  <si>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</si>
  <si>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</si>
  <si>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</si>
  <si>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</si>
  <si>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</si>
  <si>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</si>
  <si>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</si>
  <si>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</si>
  <si>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</si>
  <si>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</si>
  <si>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</si>
  <si>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</si>
  <si>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</si>
  <si>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</si>
  <si>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</si>
  <si>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</si>
  <si>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</si>
  <si>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</si>
  <si>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</si>
  <si>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</si>
  <si>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</si>
  <si>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</si>
  <si>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</si>
  <si>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</si>
  <si>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</si>
  <si>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</si>
  <si>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</si>
  <si>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</si>
  <si>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</si>
  <si>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</si>
  <si>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</si>
  <si>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</si>
  <si>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</si>
  <si>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</si>
  <si>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</si>
  <si>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</si>
  <si>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</si>
  <si>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</si>
  <si>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</si>
  <si>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</si>
  <si>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</si>
  <si>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</si>
  <si>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</si>
  <si>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</si>
  <si>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</si>
  <si>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</si>
  <si>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</si>
  <si>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</si>
  <si>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</si>
  <si>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</si>
  <si>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</si>
  <si>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</si>
  <si>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</si>
  <si>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</si>
  <si>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</si>
  <si>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</si>
  <si>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</si>
  <si>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</si>
  <si>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</si>
  <si>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</si>
  <si>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</si>
  <si>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</si>
  <si>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</si>
  <si>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</si>
  <si>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</si>
  <si>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</si>
  <si>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</si>
  <si>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</si>
  <si>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</si>
  <si>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</si>
  <si>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</si>
  <si>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</si>
  <si>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</si>
  <si>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</si>
  <si>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</si>
  <si>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</si>
  <si>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</si>
  <si>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</si>
  <si>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</si>
  <si>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</si>
  <si>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</si>
  <si>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</si>
  <si>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</si>
  <si>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</si>
  <si>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</si>
  <si>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</si>
  <si>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</si>
  <si>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</si>
  <si>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</si>
  <si>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</si>
  <si>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</si>
  <si>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</si>
  <si>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</si>
  <si>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</si>
  <si>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</si>
  <si>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</si>
  <si>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</si>
  <si>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</si>
  <si>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</si>
  <si>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</si>
  <si>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</si>
  <si>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</si>
  <si>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</si>
  <si>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</si>
  <si>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</si>
  <si>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</si>
  <si>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</si>
  <si>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</si>
  <si>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</si>
  <si>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</si>
  <si>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</si>
  <si>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</si>
  <si>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</si>
  <si>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</si>
  <si>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</si>
  <si>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</si>
  <si>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</si>
  <si>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</si>
  <si>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</si>
  <si>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</si>
  <si>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</si>
  <si>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</si>
  <si>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</si>
  <si>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</si>
  <si>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</si>
  <si>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</si>
  <si>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</si>
  <si>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</si>
  <si>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</si>
  <si>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</si>
  <si>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</si>
  <si>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</si>
  <si>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</si>
  <si>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</si>
  <si>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</si>
  <si>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</si>
  <si>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</si>
  <si>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</si>
  <si>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</si>
  <si>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</si>
  <si>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</si>
  <si>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</si>
  <si>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</si>
  <si>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</si>
  <si>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</si>
  <si>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</si>
  <si>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</si>
  <si>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</si>
  <si>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</si>
  <si>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</si>
  <si>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</si>
  <si>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</si>
  <si>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</si>
  <si>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</si>
  <si>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</si>
  <si>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</si>
  <si>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</si>
  <si>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</si>
  <si>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</si>
  <si>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</si>
  <si>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</si>
  <si>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</si>
  <si>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</si>
  <si>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</si>
  <si>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</si>
  <si>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</si>
  <si>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</si>
  <si>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</si>
  <si>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</si>
  <si>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</si>
  <si>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</si>
  <si>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</si>
  <si>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</si>
  <si>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</si>
  <si>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</si>
  <si>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</si>
  <si>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</si>
  <si>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</si>
  <si>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</si>
  <si>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</si>
  <si>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</si>
  <si>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</si>
  <si>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</si>
  <si>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</si>
  <si>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</si>
  <si>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</si>
  <si>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</si>
  <si>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</si>
  <si>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</si>
  <si>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</si>
  <si>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</si>
  <si>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</si>
  <si>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</si>
  <si>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</si>
  <si>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</si>
  <si>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</si>
  <si>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</si>
  <si>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</si>
  <si>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</si>
  <si>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</si>
  <si>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</si>
  <si>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</si>
  <si>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</si>
  <si>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</si>
  <si>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</si>
  <si>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</si>
  <si>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</si>
  <si>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</si>
  <si>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</si>
  <si>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</si>
  <si>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</si>
  <si>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</si>
  <si>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</si>
  <si>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</si>
  <si>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</si>
  <si>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</si>
  <si>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</si>
  <si>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</si>
  <si>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</si>
  <si>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</si>
  <si>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</si>
  <si>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</si>
  <si>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</si>
  <si>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</si>
  <si>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</si>
  <si>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</si>
  <si>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</si>
  <si>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</si>
  <si>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</si>
  <si>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</si>
  <si>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</si>
  <si>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</si>
  <si>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</si>
  <si>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</si>
  <si>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</si>
  <si>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</si>
  <si>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</si>
  <si>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</si>
  <si>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</si>
  <si>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</si>
  <si>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</si>
  <si>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</si>
  <si>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</si>
  <si>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</si>
  <si>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</si>
  <si>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</si>
  <si>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</si>
  <si>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</si>
  <si>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</si>
  <si>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</si>
  <si>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</si>
  <si>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</si>
  <si>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</si>
  <si>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</si>
  <si>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</si>
  <si>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</si>
  <si>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</si>
  <si>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</si>
  <si>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</si>
  <si>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</si>
  <si>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</si>
  <si>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</si>
  <si>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</si>
  <si>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</si>
  <si>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</si>
  <si>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</si>
  <si>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</si>
  <si>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</si>
  <si>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</si>
  <si>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</si>
  <si>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</si>
  <si>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</si>
  <si>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</si>
  <si>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</si>
  <si>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</si>
  <si>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</si>
  <si>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</si>
  <si>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</si>
  <si>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</si>
  <si>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</si>
  <si>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</si>
  <si>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</si>
  <si>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</si>
  <si>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</si>
  <si>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</si>
  <si>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</si>
  <si>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</si>
  <si>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</si>
  <si>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</si>
  <si>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</si>
  <si>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</si>
  <si>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</si>
  <si>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</si>
  <si>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</si>
  <si>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</si>
  <si>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</si>
  <si>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</si>
  <si>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</si>
  <si>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</si>
  <si>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</si>
  <si>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</si>
  <si>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</si>
  <si>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</si>
  <si>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</si>
  <si>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</si>
  <si>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</si>
  <si>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</si>
  <si>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</si>
  <si>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</si>
  <si>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</si>
  <si>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</si>
  <si>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</si>
  <si>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</si>
  <si>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</si>
  <si>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</si>
  <si>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</si>
  <si>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</si>
  <si>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</si>
  <si>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</si>
  <si>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</si>
  <si>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</si>
  <si>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</si>
  <si>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</si>
  <si>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</si>
  <si>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</si>
  <si>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</si>
  <si>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</si>
  <si>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</si>
  <si>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</si>
  <si>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</si>
  <si>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</si>
  <si>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</si>
  <si>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</si>
  <si>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</si>
  <si>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</si>
  <si>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</si>
  <si>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</si>
  <si>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</si>
  <si>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</si>
  <si>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</si>
  <si>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</si>
  <si>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</si>
  <si>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</si>
  <si>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</si>
  <si>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</si>
  <si>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</si>
  <si>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</si>
  <si>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</si>
  <si>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</si>
  <si>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</si>
  <si>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</si>
  <si>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</si>
  <si>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</si>
  <si>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</si>
  <si>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</si>
  <si>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</si>
  <si>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</si>
  <si>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</si>
  <si>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</si>
  <si>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</si>
  <si>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</si>
  <si>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</si>
  <si>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</si>
  <si>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</si>
  <si>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</si>
  <si>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</si>
  <si>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</si>
  <si>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</si>
  <si>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</si>
  <si>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</si>
  <si>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</si>
  <si>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</si>
  <si>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</si>
  <si>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</si>
  <si>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</si>
  <si>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</si>
  <si>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</si>
  <si>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</si>
  <si>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</si>
  <si>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</si>
  <si>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</si>
  <si>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</si>
  <si>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</si>
  <si>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</si>
  <si>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</si>
  <si>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</si>
  <si>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</si>
  <si>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</si>
  <si>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</si>
  <si>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</si>
  <si>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</si>
  <si>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</si>
  <si>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</si>
  <si>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</si>
  <si>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</si>
  <si>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</si>
  <si>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</si>
  <si>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</si>
  <si>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</si>
  <si>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</si>
  <si>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</si>
  <si>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</si>
  <si>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</si>
  <si>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</si>
  <si>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</si>
  <si>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</si>
  <si>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</si>
  <si>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</si>
  <si>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</si>
  <si>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</si>
  <si>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</si>
  <si>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</si>
  <si>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</si>
  <si>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</si>
  <si>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</si>
  <si>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</si>
  <si>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</si>
  <si>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</si>
  <si>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</si>
  <si>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</si>
  <si>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</si>
  <si>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</si>
  <si>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</si>
  <si>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</si>
  <si>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</si>
  <si>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</si>
  <si>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</si>
  <si>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</si>
  <si>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</si>
  <si>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</si>
  <si>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</si>
  <si>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</si>
  <si>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</si>
  <si>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</si>
  <si>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</si>
  <si>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</si>
  <si>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</si>
  <si>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</si>
  <si>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</si>
  <si>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</si>
  <si>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</si>
  <si>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</si>
  <si>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</si>
  <si>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</si>
  <si>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</si>
  <si>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</si>
  <si>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</si>
  <si>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</si>
  <si>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</si>
  <si>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</si>
  <si>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</si>
  <si>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</si>
  <si>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</si>
  <si>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</si>
  <si>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</si>
  <si>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</si>
  <si>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</si>
  <si>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</si>
  <si>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</si>
  <si>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</si>
  <si>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</si>
  <si>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</si>
  <si>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</si>
  <si>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</si>
  <si>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</si>
  <si>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</si>
  <si>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</si>
  <si>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</si>
  <si>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</si>
  <si>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</si>
  <si>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</si>
  <si>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</si>
  <si>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</si>
  <si>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</si>
  <si>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</si>
  <si>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</si>
  <si>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</si>
  <si>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</si>
  <si>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</si>
  <si>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</si>
  <si>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</si>
  <si>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</si>
  <si>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</si>
  <si>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</si>
  <si>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</si>
  <si>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</si>
  <si>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</si>
  <si>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</si>
  <si>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</si>
  <si>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</si>
  <si>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</si>
  <si>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</si>
  <si>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</si>
  <si>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</si>
  <si>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</si>
  <si>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</si>
  <si>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</si>
  <si>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</si>
  <si>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</si>
  <si>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</si>
  <si>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</si>
  <si>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</si>
  <si>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</si>
  <si>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</si>
  <si>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</si>
  <si>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</si>
  <si>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</si>
  <si>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</si>
  <si>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</si>
  <si>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</si>
  <si>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</si>
  <si>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</si>
  <si>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</si>
  <si>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</si>
  <si>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</si>
  <si>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</si>
  <si>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</si>
  <si>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</si>
  <si>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</si>
  <si>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</si>
  <si>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</si>
  <si>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</si>
  <si>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</si>
  <si>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</si>
  <si>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</si>
  <si>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</si>
  <si>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</si>
  <si>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</si>
  <si>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</si>
  <si>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</si>
  <si>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</si>
  <si>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</si>
  <si>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</si>
  <si>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</si>
  <si>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</si>
  <si>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</si>
  <si>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</si>
  <si>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</si>
  <si>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</si>
  <si>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</si>
  <si>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</si>
  <si>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</si>
  <si>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</si>
  <si>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</si>
  <si>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</si>
  <si>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</si>
  <si>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</si>
  <si>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</si>
  <si>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</si>
  <si>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</si>
  <si>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</si>
  <si>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</si>
  <si>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</si>
  <si>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</si>
  <si>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</si>
  <si>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</si>
  <si>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</si>
  <si>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</si>
  <si>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</si>
  <si>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</si>
  <si>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</si>
  <si>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</si>
  <si>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</si>
  <si>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</si>
  <si>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</si>
  <si>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</si>
  <si>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</si>
  <si>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</si>
  <si>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</si>
  <si>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</si>
  <si>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</si>
  <si>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</si>
  <si>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</si>
  <si>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</si>
  <si>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</si>
  <si>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</si>
  <si>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</si>
  <si>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</si>
  <si>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</si>
  <si>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</si>
  <si>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</si>
  <si>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</si>
  <si>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</si>
  <si>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</si>
  <si>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</si>
  <si>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</si>
  <si>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</si>
  <si>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</si>
  <si>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</si>
  <si>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</si>
  <si>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</si>
  <si>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</si>
  <si>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</si>
  <si>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</si>
  <si>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</si>
  <si>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</si>
  <si>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</si>
  <si>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</si>
  <si>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</si>
  <si>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</si>
  <si>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</si>
  <si>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</si>
  <si>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</si>
  <si>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</si>
  <si>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</si>
  <si>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</si>
  <si>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</si>
  <si>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</si>
  <si>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</si>
  <si>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</si>
  <si>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</si>
  <si>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</si>
  <si>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</si>
  <si>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</si>
  <si>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</si>
  <si>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</si>
  <si>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</si>
  <si>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</si>
  <si>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</si>
  <si>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</si>
  <si>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</si>
  <si>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</si>
  <si>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</si>
  <si>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</si>
  <si>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</si>
  <si>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</si>
  <si>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</si>
  <si>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</si>
  <si>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</si>
  <si>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</si>
  <si>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</si>
  <si>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</si>
  <si>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</si>
  <si>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</si>
  <si>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</si>
  <si>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</si>
  <si>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</si>
  <si>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</si>
  <si>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</si>
  <si>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</si>
  <si>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</si>
  <si>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</si>
  <si>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</si>
  <si>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</si>
  <si>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</si>
  <si>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</si>
  <si>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</si>
  <si>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</si>
  <si>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</si>
  <si>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</si>
  <si>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</si>
  <si>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</si>
  <si>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</si>
  <si>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</si>
  <si>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</si>
  <si>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</si>
  <si>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</si>
  <si>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</si>
  <si>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</si>
  <si>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</si>
  <si>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</si>
  <si>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</si>
  <si>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</si>
  <si>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</si>
  <si>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</si>
  <si>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</si>
  <si>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</si>
  <si>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</si>
  <si>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</si>
  <si>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</si>
  <si>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</si>
  <si>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</si>
  <si>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</si>
  <si>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</si>
  <si>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</si>
  <si>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</si>
  <si>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</si>
  <si>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</si>
  <si>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</si>
  <si>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</si>
  <si>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</si>
  <si>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</si>
  <si>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</si>
  <si>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</si>
  <si>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</si>
  <si>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</si>
  <si>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</si>
  <si>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</si>
  <si>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</si>
  <si>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</si>
  <si>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</si>
  <si>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</si>
  <si>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</si>
  <si>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</si>
  <si>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</si>
  <si>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</si>
  <si>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</si>
  <si>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</si>
  <si>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</si>
  <si>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</si>
  <si>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</si>
  <si>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</si>
  <si>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</si>
  <si>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</si>
  <si>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</si>
  <si>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</si>
  <si>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</si>
  <si>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</si>
  <si>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</si>
  <si>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</si>
  <si>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</si>
  <si>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</si>
  <si>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</si>
  <si>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</si>
  <si>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</si>
  <si>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</si>
  <si>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</si>
  <si>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</si>
  <si>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</si>
  <si>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</si>
  <si>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</si>
  <si>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</si>
  <si>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</si>
  <si>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</si>
  <si>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</si>
  <si>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</si>
  <si>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</si>
  <si>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</si>
  <si>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</si>
  <si>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</si>
  <si>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</si>
  <si>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</si>
  <si>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</si>
  <si>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</si>
  <si>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</si>
  <si>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</si>
  <si>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</si>
  <si>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</si>
  <si>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</si>
  <si>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</si>
  <si>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</si>
  <si>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</si>
  <si>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</si>
  <si>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</si>
  <si>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</si>
  <si>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</si>
  <si>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</si>
  <si>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</si>
  <si>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</si>
  <si>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</si>
  <si>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</si>
  <si>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</si>
  <si>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</si>
  <si>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</si>
  <si>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</si>
  <si>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</si>
  <si>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</si>
  <si>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</si>
  <si>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</si>
  <si>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</si>
  <si>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</si>
  <si>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</si>
  <si>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</si>
  <si>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</si>
  <si>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</si>
  <si>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</si>
  <si>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</si>
  <si>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</si>
  <si>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</si>
  <si>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</si>
  <si>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</si>
  <si>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</si>
  <si>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</si>
  <si>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</si>
  <si>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</si>
  <si>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</si>
  <si>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</si>
  <si>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</si>
  <si>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</si>
  <si>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</si>
  <si>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</si>
  <si>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</si>
  <si>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</si>
  <si>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</si>
  <si>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</si>
  <si>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</si>
  <si>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</si>
  <si>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</si>
  <si>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</si>
  <si>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</si>
  <si>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</si>
  <si>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</si>
  <si>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</si>
  <si>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</si>
  <si>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</si>
  <si>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</si>
  <si>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</si>
  <si>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</si>
  <si>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</si>
  <si>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</si>
  <si>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</si>
  <si>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</si>
  <si>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</si>
  <si>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</si>
  <si>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</si>
  <si>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</si>
  <si>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</si>
  <si>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</si>
  <si>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</si>
  <si>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</si>
  <si>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</si>
  <si>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</si>
  <si>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</si>
  <si>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</si>
  <si>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</si>
  <si>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</si>
  <si>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</si>
  <si>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</si>
  <si>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</si>
  <si>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</si>
  <si>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</si>
  <si>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</si>
  <si>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</si>
  <si>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</si>
  <si>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</si>
  <si>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</si>
  <si>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</si>
  <si>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</si>
  <si>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</si>
  <si>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</si>
  <si>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</si>
  <si>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</si>
  <si>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</si>
  <si>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</si>
  <si>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</si>
  <si>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</si>
  <si>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</si>
  <si>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</si>
  <si>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</si>
  <si>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</si>
  <si>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</si>
  <si>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</si>
  <si>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</si>
  <si>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</si>
  <si>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</si>
  <si>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</si>
  <si>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</si>
  <si>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</si>
  <si>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</si>
  <si>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</si>
  <si>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</si>
  <si>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</si>
  <si>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</si>
  <si>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</si>
  <si>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</si>
  <si>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</si>
  <si>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</si>
  <si>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</si>
  <si>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</si>
  <si>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</si>
  <si>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</si>
  <si>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</si>
  <si>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</si>
  <si>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</si>
  <si>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</si>
  <si>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</si>
  <si>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</si>
  <si>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</si>
  <si>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</si>
  <si>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</si>
  <si>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</si>
  <si>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</si>
  <si>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</si>
  <si>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</si>
  <si>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</si>
  <si>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</si>
  <si>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</si>
  <si>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</si>
  <si>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</si>
  <si>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</si>
  <si>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</si>
  <si>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</si>
  <si>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</si>
  <si>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</si>
  <si>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</si>
  <si>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</si>
  <si>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</si>
  <si>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</si>
  <si>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</si>
  <si>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</si>
  <si>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</si>
  <si>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</si>
  <si>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</si>
  <si>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</si>
  <si>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</si>
  <si>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</si>
  <si>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</si>
  <si>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</si>
  <si>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</si>
  <si>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</si>
  <si>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</si>
  <si>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</si>
  <si>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</si>
  <si>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</si>
  <si>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</si>
  <si>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</si>
  <si>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</si>
  <si>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</si>
  <si>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</si>
  <si>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</si>
  <si>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</si>
  <si>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</si>
  <si>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</si>
  <si>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</si>
  <si>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</si>
  <si>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</si>
  <si>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</si>
  <si>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</si>
  <si>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</si>
  <si>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</si>
  <si>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</si>
  <si>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</si>
  <si>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</si>
  <si>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</si>
  <si>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</si>
  <si>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</si>
  <si>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</si>
  <si>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</si>
  <si>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</si>
  <si>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</si>
  <si>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</si>
  <si>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</si>
  <si>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</si>
  <si>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</si>
  <si>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</si>
  <si>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</si>
  <si>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</si>
  <si>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</si>
  <si>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</si>
  <si>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</si>
  <si>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</si>
  <si>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</si>
  <si>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</si>
  <si>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</si>
  <si>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</si>
  <si>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</si>
  <si>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</si>
  <si>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</si>
  <si>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</si>
  <si>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</si>
  <si>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</si>
  <si>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</si>
  <si>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</si>
  <si>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</si>
  <si>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</si>
  <si>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</si>
  <si>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</si>
  <si>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</si>
  <si>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</si>
  <si>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</si>
  <si>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</si>
  <si>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</si>
  <si>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</si>
  <si>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</si>
  <si>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</si>
  <si>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</si>
  <si>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</si>
  <si>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</si>
  <si>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</si>
  <si>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</si>
  <si>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</si>
  <si>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</si>
  <si>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</si>
  <si>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</si>
  <si>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</si>
  <si>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</si>
  <si>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</si>
  <si>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</si>
  <si>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</si>
  <si>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</si>
  <si>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</si>
  <si>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</si>
  <si>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</si>
  <si>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</si>
  <si>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</si>
  <si>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</si>
  <si>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</si>
  <si>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</si>
  <si>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</si>
  <si>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</si>
  <si>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</si>
  <si>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</si>
  <si>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</si>
  <si>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</si>
  <si>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</si>
  <si>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</si>
  <si>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</si>
  <si>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</si>
  <si>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</si>
  <si>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</si>
  <si>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</si>
  <si>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</si>
  <si>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</si>
  <si>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</si>
  <si>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</si>
  <si>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</si>
  <si>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</si>
  <si>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</si>
  <si>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</si>
  <si>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</si>
  <si>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</si>
  <si>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</si>
  <si>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</si>
  <si>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</si>
  <si>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</si>
  <si>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</si>
  <si>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</si>
  <si>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</si>
  <si>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</si>
  <si>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</si>
  <si>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</si>
  <si>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</si>
  <si>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</si>
  <si>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</si>
  <si>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</si>
  <si>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</si>
  <si>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</si>
  <si>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</si>
  <si>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</si>
  <si>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</si>
  <si>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</si>
  <si>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</si>
  <si>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</si>
  <si>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</si>
  <si>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</si>
  <si>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</si>
  <si>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</si>
  <si>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</si>
  <si>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</si>
  <si>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</si>
  <si>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</si>
  <si>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</si>
  <si>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</si>
  <si>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</si>
  <si>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</si>
  <si>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</si>
  <si>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</si>
  <si>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</si>
  <si>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</si>
  <si>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</si>
  <si>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</si>
  <si>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</si>
  <si>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</si>
  <si>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</si>
  <si>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</si>
  <si>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</si>
  <si>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</si>
  <si>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</si>
  <si>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</si>
  <si>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</si>
  <si>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</si>
  <si>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</si>
  <si>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</si>
  <si>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</si>
  <si>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</si>
  <si>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</si>
  <si>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</si>
  <si>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</si>
  <si>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</si>
  <si>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</si>
  <si>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</si>
  <si>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</si>
  <si>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</si>
  <si>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</si>
  <si>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</si>
  <si>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</si>
  <si>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</si>
  <si>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</si>
  <si>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</si>
  <si>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</si>
  <si>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</si>
  <si>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</si>
  <si>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</si>
  <si>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</si>
  <si>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</si>
  <si>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</si>
  <si>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</si>
  <si>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</si>
  <si>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</si>
  <si>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</si>
  <si>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</si>
  <si>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</si>
  <si>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</si>
  <si>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</si>
  <si>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</si>
  <si>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</si>
  <si>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</si>
  <si>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</si>
  <si>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</si>
  <si>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</si>
  <si>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</si>
  <si>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</si>
  <si>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</si>
  <si>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</si>
  <si>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</si>
  <si>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</si>
  <si>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</si>
  <si>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</si>
  <si>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</si>
  <si>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</si>
  <si>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</si>
  <si>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</si>
  <si>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</si>
  <si>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</si>
  <si>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</si>
  <si>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</si>
  <si>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</si>
  <si>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</si>
  <si>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</si>
  <si>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</si>
  <si>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</si>
  <si>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</si>
  <si>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</si>
  <si>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</si>
  <si>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</si>
  <si>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</si>
  <si>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</si>
  <si>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</si>
  <si>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</si>
  <si>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</si>
  <si>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</si>
  <si>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</si>
  <si>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</si>
  <si>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</si>
  <si>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</si>
  <si>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</si>
  <si>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</si>
  <si>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</si>
  <si>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</si>
  <si>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</si>
  <si>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</si>
  <si>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</si>
  <si>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</si>
  <si>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</si>
  <si>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</si>
  <si>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</si>
  <si>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</si>
  <si>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</si>
  <si>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</si>
  <si>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</si>
  <si>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</si>
  <si>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</si>
  <si>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</si>
  <si>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</si>
  <si>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</si>
  <si>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</si>
  <si>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</si>
  <si>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</si>
  <si>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</si>
  <si>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</si>
  <si>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</si>
  <si>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</si>
  <si>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</si>
  <si>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</si>
  <si>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</si>
  <si>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</si>
  <si>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</si>
  <si>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</si>
  <si>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</si>
  <si>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</si>
  <si>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</si>
  <si>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</si>
  <si>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</si>
  <si>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</si>
  <si>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</si>
  <si>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</si>
  <si>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</si>
  <si>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</si>
  <si>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</si>
  <si>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</si>
  <si>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</si>
  <si>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</si>
  <si>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</si>
  <si>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</si>
  <si>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</si>
  <si>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</si>
  <si>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</si>
  <si>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</si>
  <si>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</si>
  <si>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</si>
  <si>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</si>
  <si>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</si>
  <si>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</si>
  <si>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</si>
  <si>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</si>
  <si>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</si>
  <si>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</si>
  <si>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</si>
  <si>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</si>
  <si>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</si>
  <si>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</si>
  <si>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</si>
  <si>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</si>
  <si>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</si>
  <si>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</si>
  <si>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</si>
  <si>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</si>
  <si>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</si>
  <si>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</si>
  <si>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</si>
  <si>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</si>
  <si>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</si>
  <si>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</si>
  <si>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</si>
  <si>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</si>
  <si>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</si>
  <si>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</si>
  <si>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</si>
  <si>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</si>
  <si>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</si>
  <si>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</si>
  <si>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</si>
  <si>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</si>
  <si>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</si>
  <si>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</si>
  <si>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</si>
  <si>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</si>
  <si>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</si>
  <si>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</si>
  <si>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</si>
  <si>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</si>
  <si>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</si>
  <si>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</si>
  <si>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</si>
  <si>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</si>
  <si>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</si>
  <si>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</si>
  <si>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</si>
  <si>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</si>
  <si>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</si>
  <si>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</si>
  <si>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</si>
  <si>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</si>
  <si>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</si>
  <si>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</si>
  <si>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</si>
  <si>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</si>
  <si>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</si>
  <si>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</si>
  <si>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</si>
  <si>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</si>
  <si>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</si>
  <si>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</si>
  <si>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</si>
  <si>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</si>
  <si>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</si>
  <si>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</si>
  <si>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</si>
  <si>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</si>
  <si>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</si>
  <si>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</si>
  <si>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</si>
  <si>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</si>
  <si>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</si>
  <si>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</si>
  <si>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</si>
  <si>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</si>
  <si>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</si>
  <si>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</si>
  <si>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</si>
  <si>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</si>
  <si>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</si>
  <si>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</si>
  <si>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</si>
  <si>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</si>
  <si>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</si>
  <si>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</si>
  <si>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</si>
  <si>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</si>
  <si>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</si>
  <si>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</si>
  <si>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</si>
  <si>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</si>
  <si>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</si>
  <si>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</si>
  <si>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</si>
  <si>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</si>
  <si>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</si>
  <si>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</si>
  <si>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</si>
  <si>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</si>
  <si>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</si>
  <si>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</si>
  <si>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</si>
  <si>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</si>
  <si>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</si>
  <si>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</si>
  <si>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</si>
  <si>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</si>
  <si>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</si>
  <si>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</si>
  <si>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</si>
  <si>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</si>
  <si>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</si>
  <si>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</si>
  <si>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</si>
  <si>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</si>
  <si>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</si>
  <si>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</si>
  <si>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</si>
  <si>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</si>
  <si>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</si>
  <si>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</si>
  <si>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</si>
  <si>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</si>
  <si>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</si>
  <si>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</si>
  <si>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</si>
  <si>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</si>
  <si>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</si>
  <si>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</si>
  <si>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</si>
  <si>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</si>
  <si>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</si>
  <si>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</si>
  <si>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</si>
  <si>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</si>
  <si>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</si>
  <si>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</si>
  <si>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</si>
  <si>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</si>
  <si>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</si>
  <si>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</si>
  <si>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</si>
  <si>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</si>
  <si>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</si>
  <si>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</si>
  <si>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</si>
  <si>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</si>
  <si>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</si>
  <si>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</si>
  <si>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</si>
  <si>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</si>
  <si>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</si>
  <si>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</si>
  <si>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</si>
  <si>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</si>
  <si>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</si>
  <si>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</si>
  <si>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</si>
  <si>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</si>
  <si>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</si>
  <si>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</si>
  <si>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</si>
  <si>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</si>
  <si>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</si>
  <si>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</si>
  <si>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</si>
  <si>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</si>
  <si>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</si>
  <si>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</si>
  <si>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</si>
  <si>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</si>
  <si>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</si>
  <si>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</si>
  <si>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</si>
  <si>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</si>
  <si>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</si>
  <si>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</si>
  <si>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</si>
  <si>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</si>
  <si>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</si>
  <si>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</si>
  <si>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</si>
  <si>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</si>
  <si>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</si>
  <si>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</si>
  <si>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</si>
  <si>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</si>
  <si>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</si>
  <si>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</si>
  <si>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</si>
  <si>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</si>
  <si>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</si>
  <si>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</si>
  <si>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</si>
  <si>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</si>
  <si>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</si>
  <si>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</si>
  <si>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</si>
  <si>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</si>
  <si>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</si>
  <si>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</si>
  <si>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</si>
  <si>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</si>
  <si>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</si>
  <si>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</si>
  <si>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</si>
  <si>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</si>
  <si>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</si>
  <si>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</si>
  <si>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</si>
  <si>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</si>
  <si>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</si>
  <si>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</si>
  <si>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</si>
  <si>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</si>
  <si>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</si>
  <si>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</si>
  <si>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</si>
  <si>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</si>
  <si>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</si>
  <si>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</si>
  <si>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</si>
  <si>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</si>
  <si>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</si>
  <si>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</si>
  <si>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</si>
  <si>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</si>
  <si>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</si>
  <si>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</si>
  <si>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</si>
  <si>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</si>
  <si>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</si>
  <si>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</si>
  <si>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</si>
  <si>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</si>
  <si>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</si>
  <si>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</si>
  <si>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</si>
  <si>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</si>
  <si>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</si>
  <si>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</si>
  <si>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</si>
  <si>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</si>
  <si>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</si>
  <si>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</si>
  <si>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</si>
  <si>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</si>
  <si>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</si>
  <si>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</si>
  <si>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</si>
  <si>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</si>
  <si>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</si>
  <si>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</si>
  <si>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</si>
  <si>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</si>
  <si>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</si>
  <si>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</si>
  <si>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</si>
  <si>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</si>
  <si>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</si>
  <si>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</si>
  <si>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</si>
  <si>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</si>
  <si>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</si>
  <si>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</si>
  <si>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</si>
  <si>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</si>
  <si>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</si>
  <si>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</si>
  <si>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</si>
  <si>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</si>
  <si>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</si>
  <si>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</si>
  <si>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</si>
  <si>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</si>
  <si>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</si>
  <si>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</si>
  <si>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</si>
  <si>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</si>
  <si>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</si>
  <si>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</si>
  <si>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</si>
  <si>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</si>
  <si>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</si>
  <si>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</si>
  <si>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</si>
  <si>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</si>
  <si>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</si>
  <si>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</si>
  <si>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</si>
  <si>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</si>
  <si>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</si>
  <si>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</si>
  <si>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</si>
  <si>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</si>
  <si>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</si>
  <si>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</si>
  <si>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</si>
  <si>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</si>
  <si>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</si>
  <si>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</si>
  <si>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</si>
  <si>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</si>
  <si>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</si>
  <si>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</si>
  <si>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</si>
  <si>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</si>
  <si>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</si>
  <si>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</si>
  <si>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</si>
  <si>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</si>
  <si>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</si>
  <si>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</si>
  <si>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</si>
  <si>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</si>
  <si>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</si>
  <si>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</si>
  <si>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</si>
  <si>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</si>
  <si>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</si>
  <si>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</si>
  <si>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</si>
  <si>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</si>
  <si>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</si>
  <si>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</si>
  <si>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</si>
  <si>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</si>
  <si>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</si>
  <si>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</si>
  <si>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</si>
  <si>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</si>
  <si>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</si>
  <si>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</si>
  <si>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</si>
  <si>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</si>
  <si>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</si>
  <si>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</si>
  <si>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</si>
  <si>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</si>
  <si>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</si>
  <si>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</si>
  <si>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</si>
  <si>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</si>
  <si>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</si>
  <si>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</si>
  <si>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</si>
  <si>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</si>
  <si>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</si>
  <si>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</si>
  <si>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</si>
  <si>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</si>
  <si>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</si>
  <si>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</si>
  <si>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</si>
  <si>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</si>
  <si>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</si>
  <si>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</si>
  <si>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</si>
  <si>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</si>
  <si>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</si>
  <si>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</si>
  <si>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</si>
  <si>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</si>
  <si>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</si>
  <si>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</si>
  <si>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</si>
  <si>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</si>
  <si>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</si>
  <si>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</si>
  <si>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</si>
  <si>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</si>
  <si>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</si>
  <si>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</si>
  <si>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</si>
  <si>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</si>
  <si>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</si>
  <si>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</si>
  <si>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</si>
  <si>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</si>
  <si>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</si>
  <si>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</si>
  <si>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</si>
  <si>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</si>
  <si>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</si>
  <si>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</si>
  <si>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</si>
  <si>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</si>
  <si>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</si>
  <si>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</si>
  <si>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</si>
  <si>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</si>
  <si>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</si>
  <si>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</si>
  <si>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</si>
  <si>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</si>
  <si>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</si>
  <si>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</si>
  <si>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</si>
  <si>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</si>
  <si>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</si>
  <si>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</si>
  <si>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</si>
  <si>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</si>
  <si>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</si>
  <si>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</si>
  <si>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</si>
  <si>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</si>
  <si>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</si>
  <si>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</si>
  <si>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</si>
  <si>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</si>
  <si>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</si>
  <si>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</si>
  <si>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</si>
  <si>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</si>
  <si>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</si>
  <si>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</si>
  <si>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</si>
  <si>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</si>
  <si>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</si>
  <si>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</si>
  <si>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</si>
  <si>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</si>
  <si>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</si>
  <si>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</si>
  <si>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</si>
  <si>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</si>
  <si>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</si>
  <si>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</si>
  <si>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</si>
  <si>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</si>
  <si>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</si>
  <si>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</si>
  <si>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</si>
  <si>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</si>
  <si>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</si>
  <si>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</si>
  <si>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</si>
  <si>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</si>
  <si>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</si>
  <si>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</si>
  <si>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</si>
  <si>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</si>
  <si>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</si>
  <si>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</si>
  <si>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</si>
  <si>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</si>
  <si>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</si>
  <si>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</si>
  <si>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</si>
  <si>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</si>
  <si>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</si>
  <si>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</si>
  <si>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</si>
  <si>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</si>
  <si>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</si>
  <si>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</si>
  <si>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</si>
  <si>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</si>
  <si>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</si>
  <si>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</si>
  <si>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</si>
  <si>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</si>
  <si>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</si>
  <si>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</si>
  <si>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</si>
  <si>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</si>
  <si>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</si>
  <si>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</si>
  <si>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</si>
  <si>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</si>
  <si>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</si>
  <si>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</si>
  <si>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</si>
  <si>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</si>
  <si>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</si>
  <si>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</si>
  <si>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</si>
  <si>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</si>
  <si>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</si>
  <si>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</si>
  <si>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</si>
  <si>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</si>
  <si>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</si>
  <si>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</si>
  <si>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</si>
  <si>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</si>
  <si>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</si>
  <si>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</si>
  <si>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</si>
  <si>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</si>
  <si>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</si>
  <si>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</si>
  <si>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</si>
  <si>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</si>
  <si>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</si>
  <si>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</si>
  <si>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</si>
  <si>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</si>
  <si>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</si>
  <si>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</si>
  <si>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</si>
  <si>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</si>
  <si>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</si>
  <si>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</si>
  <si>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</si>
  <si>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</si>
  <si>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</si>
  <si>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</si>
  <si>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</si>
  <si>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</si>
  <si>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</si>
  <si>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</si>
  <si>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</si>
  <si>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</si>
  <si>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</si>
  <si>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</si>
  <si>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</si>
  <si>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</si>
  <si>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</si>
  <si>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</si>
  <si>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</si>
  <si>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</si>
  <si>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</si>
  <si>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</si>
  <si>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</si>
  <si>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</si>
  <si>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</si>
  <si>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</si>
  <si>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</si>
  <si>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</si>
  <si>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</si>
  <si>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</si>
  <si>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</si>
  <si>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</si>
  <si>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</si>
  <si>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</si>
  <si>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</si>
  <si>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</si>
  <si>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</si>
  <si>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</si>
  <si>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</si>
  <si>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</si>
  <si>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</si>
  <si>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</si>
  <si>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</si>
  <si>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</si>
  <si>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</si>
  <si>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</si>
  <si>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</si>
  <si>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</si>
  <si>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</si>
  <si>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</si>
  <si>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</si>
  <si>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</si>
  <si>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</si>
  <si>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</si>
  <si>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</si>
  <si>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</si>
  <si>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</si>
  <si>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</si>
  <si>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</si>
  <si>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</si>
  <si>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</si>
  <si>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</si>
  <si>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</si>
  <si>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</si>
  <si>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</si>
  <si>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</si>
  <si>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</si>
  <si>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</si>
  <si>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</si>
  <si>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</si>
  <si>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</si>
  <si>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</si>
  <si>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</si>
  <si>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</si>
  <si>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</si>
  <si>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</si>
  <si>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</si>
  <si>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</si>
  <si>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</si>
  <si>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</si>
  <si>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</si>
  <si>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</si>
  <si>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</si>
  <si>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</si>
  <si>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</si>
  <si>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</si>
  <si>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</si>
  <si>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</si>
  <si>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</si>
  <si>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</si>
  <si>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</si>
  <si>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</si>
  <si>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</si>
  <si>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</si>
  <si>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</si>
  <si>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</si>
  <si>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</si>
  <si>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</si>
  <si>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</si>
  <si>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</si>
  <si>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</si>
  <si>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</si>
  <si>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</si>
  <si>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</si>
  <si>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</si>
  <si>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</si>
  <si>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</si>
  <si>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</si>
  <si>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</si>
  <si>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</si>
  <si>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</si>
  <si>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</si>
  <si>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</si>
  <si>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</si>
  <si>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</si>
  <si>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</si>
  <si>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</si>
  <si>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</si>
  <si>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</si>
  <si>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</si>
  <si>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</si>
  <si>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</si>
  <si>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</si>
  <si>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</si>
  <si>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</si>
  <si>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</si>
  <si>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</si>
  <si>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</si>
  <si>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</si>
  <si>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</si>
  <si>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</si>
  <si>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</si>
  <si>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</si>
  <si>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</si>
  <si>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</si>
  <si>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</si>
  <si>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</si>
  <si>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</si>
  <si>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</si>
  <si>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</si>
  <si>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</si>
  <si>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</si>
  <si>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</si>
  <si>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</si>
  <si>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</si>
  <si>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</si>
  <si>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</si>
  <si>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</si>
  <si>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</si>
  <si>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</si>
  <si>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</si>
  <si>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</si>
  <si>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</si>
  <si>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</si>
  <si>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</si>
  <si>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</si>
  <si>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</si>
  <si>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</si>
  <si>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</si>
  <si>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</si>
  <si>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</si>
  <si>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</si>
  <si>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</si>
  <si>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</si>
  <si>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</si>
  <si>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</si>
  <si>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</si>
  <si>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</si>
  <si>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</si>
  <si>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</si>
  <si>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</si>
  <si>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</si>
  <si>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</si>
  <si>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</si>
  <si>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</si>
  <si>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</si>
  <si>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</si>
  <si>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</si>
  <si>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</si>
  <si>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</si>
  <si>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</si>
  <si>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</si>
  <si>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</si>
  <si>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</si>
  <si>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</si>
  <si>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</si>
  <si>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</si>
  <si>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</si>
  <si>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</si>
  <si>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</si>
  <si>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</si>
  <si>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</si>
  <si>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</si>
  <si>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</si>
  <si>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</si>
  <si>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</si>
  <si>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</si>
  <si>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</si>
  <si>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</si>
  <si>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</si>
  <si>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</si>
  <si>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</si>
  <si>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</si>
  <si>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</si>
  <si>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</si>
  <si>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</si>
  <si>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</si>
  <si>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</si>
  <si>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</si>
  <si>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</si>
  <si>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</si>
  <si>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</si>
  <si>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</si>
  <si>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</si>
  <si>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</si>
  <si>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</si>
  <si>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</si>
  <si>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</si>
  <si>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</si>
  <si>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</si>
  <si>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</si>
  <si>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</si>
  <si>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</si>
  <si>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</si>
  <si>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</si>
  <si>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</si>
  <si>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</si>
  <si>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</si>
  <si>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</si>
  <si>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</si>
  <si>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</si>
  <si>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</si>
  <si>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</si>
  <si>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</si>
  <si>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</si>
  <si>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</si>
  <si>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</si>
  <si>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</si>
  <si>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</si>
  <si>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</si>
  <si>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</si>
  <si>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</si>
  <si>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</si>
  <si>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</si>
  <si>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</si>
  <si>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</si>
  <si>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</si>
  <si>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</si>
  <si>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</si>
  <si>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</si>
  <si>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</si>
  <si>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</si>
  <si>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</si>
  <si>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</si>
  <si>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</si>
  <si>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</si>
  <si>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</si>
  <si>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</si>
  <si>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</si>
  <si>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</si>
  <si>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</si>
  <si>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</si>
  <si>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</si>
  <si>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</si>
  <si>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</si>
  <si>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</si>
  <si>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</si>
  <si>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</si>
  <si>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</si>
  <si>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</si>
  <si>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</si>
  <si>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</si>
  <si>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</si>
  <si>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</si>
  <si>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</si>
  <si>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</si>
  <si>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</si>
  <si>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</si>
  <si>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</si>
  <si>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</si>
  <si>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</si>
  <si>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</si>
  <si>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</si>
  <si>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</si>
  <si>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</si>
  <si>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</si>
  <si>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</si>
  <si>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</si>
  <si>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</si>
  <si>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</si>
  <si>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</si>
  <si>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</si>
  <si>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</si>
  <si>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</si>
  <si>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</si>
  <si>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</si>
  <si>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</si>
  <si>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</si>
  <si>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</si>
  <si>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</si>
  <si>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</si>
  <si>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</si>
  <si>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</si>
  <si>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</si>
  <si>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</si>
  <si>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</si>
  <si>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</si>
  <si>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</si>
  <si>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</si>
  <si>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</si>
  <si>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</si>
  <si>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</si>
  <si>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</si>
  <si>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</si>
  <si>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</si>
  <si>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</si>
  <si>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</si>
  <si>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</si>
  <si>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</si>
  <si>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</si>
  <si>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</si>
  <si>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</si>
  <si>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</si>
  <si>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</si>
  <si>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</si>
  <si>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</si>
  <si>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</si>
  <si>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</si>
  <si>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</si>
  <si>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</si>
  <si>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</si>
  <si>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</si>
  <si>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</si>
  <si>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</si>
  <si>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</si>
  <si>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</si>
  <si>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</si>
  <si>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</si>
  <si>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</si>
  <si>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</si>
  <si>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</si>
  <si>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</si>
  <si>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</si>
  <si>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</si>
  <si>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</si>
  <si>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</si>
  <si>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</si>
  <si>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</si>
  <si>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</si>
  <si>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</si>
  <si>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</si>
  <si>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</si>
  <si>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</si>
  <si>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</si>
  <si>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</si>
  <si>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</si>
  <si>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</si>
  <si>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</si>
  <si>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</si>
  <si>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</si>
  <si>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</si>
  <si>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</si>
  <si>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</si>
  <si>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</si>
  <si>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</si>
  <si>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</si>
  <si>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</si>
  <si>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</si>
  <si>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</si>
  <si>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</si>
  <si>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</si>
  <si>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</si>
  <si>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</si>
  <si>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</si>
  <si>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</si>
  <si>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</si>
  <si>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</si>
  <si>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</si>
  <si>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</si>
  <si>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</si>
  <si>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</si>
  <si>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</si>
  <si>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</si>
  <si>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</si>
  <si>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</si>
  <si>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</si>
  <si>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</si>
  <si>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</si>
  <si>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</si>
  <si>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</si>
  <si>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</si>
  <si>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</si>
  <si>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</si>
  <si>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</si>
  <si>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</si>
  <si>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</si>
  <si>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</si>
  <si>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</si>
  <si>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</si>
  <si>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</si>
  <si>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</si>
  <si>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</si>
  <si>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</si>
  <si>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</si>
  <si>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</si>
  <si>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</si>
  <si>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</si>
  <si>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</si>
  <si>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</si>
  <si>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</si>
  <si>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</si>
  <si>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</si>
  <si>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</si>
  <si>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</si>
  <si>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</si>
  <si>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</si>
  <si>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</si>
  <si>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</si>
  <si>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</si>
  <si>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</si>
  <si>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</si>
  <si>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</si>
  <si>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</si>
  <si>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</si>
  <si>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</si>
  <si>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</si>
  <si>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</si>
  <si>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</si>
  <si>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</si>
  <si>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</si>
  <si>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</si>
  <si>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</si>
  <si>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</si>
  <si>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</si>
  <si>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</si>
  <si>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</si>
  <si>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</si>
  <si>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</si>
  <si>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</si>
  <si>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</si>
  <si>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</si>
  <si>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</si>
  <si>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</si>
  <si>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</si>
  <si>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</si>
  <si>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</si>
  <si>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</si>
  <si>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</si>
  <si>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</si>
  <si>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</si>
  <si>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</si>
  <si>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</si>
  <si>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</si>
  <si>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</si>
  <si>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</si>
  <si>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</si>
  <si>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</si>
  <si>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</si>
  <si>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</si>
  <si>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</si>
  <si>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</si>
  <si>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</si>
  <si>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</si>
  <si>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</si>
  <si>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</si>
  <si>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</si>
  <si>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</si>
  <si>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</si>
  <si>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</si>
  <si>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</si>
  <si>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</si>
  <si>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</si>
  <si>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</si>
  <si>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</si>
  <si>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</si>
  <si>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</si>
  <si>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</si>
  <si>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</si>
  <si>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</si>
  <si>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</si>
  <si>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</si>
  <si>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</si>
  <si>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</si>
  <si>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</si>
  <si>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</si>
  <si>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</si>
  <si>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</si>
  <si>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</si>
  <si>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</si>
  <si>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</si>
  <si>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</si>
  <si>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</si>
  <si>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</si>
  <si>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</si>
  <si>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</si>
  <si>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</si>
  <si>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</si>
  <si>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</si>
  <si>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</si>
  <si>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</si>
  <si>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</si>
  <si>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</si>
  <si>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</si>
  <si>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</si>
  <si>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</si>
  <si>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</si>
  <si>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</si>
  <si>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</si>
  <si>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</si>
  <si>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</si>
  <si>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</si>
  <si>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</si>
  <si>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</si>
  <si>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</si>
  <si>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</si>
  <si>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</si>
  <si>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</si>
  <si>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</si>
  <si>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</si>
  <si>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</si>
  <si>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</si>
  <si>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</si>
  <si>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</si>
  <si>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</si>
  <si>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</si>
  <si>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</si>
  <si>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</si>
  <si>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</si>
  <si>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</si>
  <si>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</si>
  <si>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</si>
  <si>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</si>
  <si>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</si>
  <si>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</si>
  <si>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</si>
  <si>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</si>
  <si>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</si>
  <si>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</si>
  <si>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</si>
  <si>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</si>
  <si>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</si>
  <si>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</si>
  <si>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</si>
  <si>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</si>
  <si>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</si>
  <si>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</si>
  <si>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</si>
  <si>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</si>
  <si>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</si>
  <si>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</si>
  <si>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</si>
  <si>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</si>
  <si>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</si>
  <si>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</si>
  <si>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</si>
  <si>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</si>
  <si>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</si>
  <si>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</si>
  <si>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</si>
  <si>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</si>
  <si>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</si>
  <si>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</si>
  <si>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</si>
  <si>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</si>
  <si>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</si>
  <si>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</si>
  <si>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</si>
  <si>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</si>
  <si>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</si>
  <si>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</si>
  <si>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</si>
  <si>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</si>
  <si>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</si>
  <si>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</si>
  <si>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</si>
  <si>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</si>
  <si>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</si>
  <si>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</si>
  <si>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</si>
  <si>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</si>
  <si>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</si>
  <si>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</si>
  <si>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</si>
  <si>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</si>
  <si>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</si>
  <si>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</si>
  <si>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</si>
  <si>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</si>
  <si>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</si>
  <si>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</si>
  <si>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</si>
  <si>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</si>
  <si>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</si>
  <si>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</si>
  <si>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</si>
  <si>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</si>
  <si>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</si>
  <si>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</si>
  <si>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</si>
  <si>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</si>
  <si>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</si>
  <si>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</si>
  <si>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</si>
  <si>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</si>
  <si>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</si>
  <si>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</si>
  <si>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</si>
  <si>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</si>
  <si>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</si>
  <si>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</si>
  <si>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</si>
  <si>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</si>
  <si>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</si>
  <si>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</si>
  <si>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</si>
  <si>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</si>
  <si>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</si>
  <si>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</si>
  <si>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</si>
  <si>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</si>
  <si>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</si>
  <si>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</si>
  <si>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</si>
  <si>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</si>
  <si>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</si>
  <si>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</si>
  <si>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</si>
  <si>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</si>
  <si>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</si>
  <si>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</si>
  <si>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</si>
  <si>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</si>
  <si>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</si>
  <si>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</si>
  <si>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</si>
  <si>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</si>
  <si>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</si>
  <si>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</si>
  <si>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</si>
  <si>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</si>
  <si>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</si>
  <si>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</si>
  <si>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</si>
  <si>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</si>
  <si>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</si>
  <si>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</si>
  <si>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</si>
  <si>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</si>
  <si>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</si>
  <si>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</si>
  <si>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</si>
  <si>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</si>
  <si>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</si>
  <si>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</si>
  <si>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</si>
  <si>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</si>
  <si>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</si>
  <si>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</si>
  <si>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</si>
  <si>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</si>
  <si>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</si>
  <si>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</si>
  <si>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</si>
  <si>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</si>
  <si>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</si>
  <si>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</si>
  <si>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</si>
  <si>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</si>
  <si>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</si>
  <si>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</si>
  <si>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</si>
  <si>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</si>
  <si>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</si>
  <si>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</si>
  <si>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</si>
  <si>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</si>
  <si>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</si>
  <si>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</si>
  <si>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</si>
  <si>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</si>
  <si>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</si>
  <si>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</si>
  <si>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</si>
  <si>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</si>
  <si>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</si>
  <si>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</si>
  <si>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</si>
  <si>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</si>
  <si>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</si>
  <si>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</si>
  <si>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</si>
  <si>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</si>
  <si>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</si>
  <si>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</si>
  <si>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</si>
  <si>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</si>
  <si>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</si>
  <si>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</si>
  <si>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</si>
  <si>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</si>
  <si>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</si>
  <si>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</si>
  <si>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</si>
  <si>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</si>
  <si>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</si>
  <si>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</si>
  <si>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</si>
  <si>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</si>
  <si>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</si>
  <si>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</si>
  <si>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</si>
  <si>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</si>
  <si>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</si>
  <si>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</si>
  <si>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</si>
  <si>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</si>
  <si>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</si>
  <si>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</si>
  <si>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</si>
  <si>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</si>
  <si>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</si>
  <si>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</si>
  <si>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</si>
  <si>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</si>
  <si>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</si>
  <si>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</si>
  <si>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</si>
  <si>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</si>
  <si>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</si>
  <si>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</si>
  <si>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</si>
  <si>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</si>
  <si>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</si>
  <si>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</si>
  <si>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</si>
  <si>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</si>
  <si>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</si>
  <si>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</si>
  <si>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</si>
  <si>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</si>
  <si>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</si>
  <si>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</si>
  <si>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</si>
  <si>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</si>
  <si>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</si>
  <si>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</si>
  <si>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</si>
  <si>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</si>
  <si>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</si>
  <si>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</si>
  <si>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</si>
  <si>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</si>
  <si>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</si>
  <si>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</si>
  <si>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</si>
  <si>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</si>
  <si>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</si>
  <si>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</si>
  <si>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</si>
  <si>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</si>
  <si>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</si>
  <si>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</si>
  <si>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</si>
  <si>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</si>
  <si>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</si>
  <si>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</si>
  <si>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</si>
  <si>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</si>
  <si>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</si>
  <si>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</si>
  <si>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</si>
  <si>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</si>
  <si>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</si>
  <si>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</si>
  <si>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</si>
  <si>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</si>
  <si>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</si>
  <si>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</si>
  <si>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</si>
  <si>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</si>
  <si>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</si>
  <si>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</si>
  <si>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</si>
  <si>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</si>
  <si>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</si>
  <si>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</si>
  <si>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</si>
  <si>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</si>
  <si>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</si>
  <si>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</si>
  <si>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</si>
  <si>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</si>
  <si>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</si>
  <si>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</si>
  <si>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</si>
  <si>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</si>
  <si>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</si>
  <si>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</si>
  <si>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</si>
  <si>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</si>
  <si>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</si>
  <si>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</si>
  <si>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</si>
  <si>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</si>
  <si>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</si>
  <si>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</si>
  <si>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</si>
  <si>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</si>
  <si>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</si>
  <si>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</si>
  <si>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</si>
  <si>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</si>
  <si>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</si>
  <si>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</si>
  <si>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</si>
  <si>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</si>
  <si>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</si>
  <si>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</si>
  <si>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</si>
  <si>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</si>
  <si>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</si>
  <si>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</si>
  <si>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</si>
  <si>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</si>
  <si>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</si>
  <si>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</si>
  <si>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</si>
  <si>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</si>
  <si>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</si>
  <si>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</si>
  <si>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</si>
  <si>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</si>
  <si>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</si>
  <si>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</si>
  <si>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</si>
  <si>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</si>
  <si>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</si>
  <si>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</si>
  <si>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</si>
  <si>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</si>
  <si>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</si>
  <si>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</si>
  <si>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</si>
  <si>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</si>
  <si>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</si>
  <si>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</si>
  <si>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</si>
  <si>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</si>
  <si>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</si>
  <si>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</si>
  <si>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</si>
  <si>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</si>
  <si>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</si>
  <si>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</si>
  <si>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</si>
  <si>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</si>
  <si>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</si>
  <si>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</si>
  <si>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</si>
  <si>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</si>
  <si>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</si>
  <si>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</si>
  <si>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</si>
  <si>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</si>
  <si>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</si>
  <si>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</si>
  <si>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</si>
  <si>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</si>
  <si>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</si>
  <si>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</si>
  <si>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</si>
  <si>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</si>
  <si>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</si>
  <si>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</si>
  <si>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</si>
  <si>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</si>
  <si>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</si>
  <si>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</si>
  <si>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</si>
  <si>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</si>
  <si>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</si>
  <si>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</si>
  <si>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</si>
  <si>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</si>
  <si>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</si>
  <si>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</si>
  <si>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</si>
  <si>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</si>
  <si>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</si>
  <si>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</si>
  <si>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</si>
  <si>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</si>
  <si>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</si>
  <si>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</si>
  <si>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</si>
  <si>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</si>
  <si>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</si>
  <si>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</si>
  <si>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</si>
  <si>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</si>
  <si>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</si>
  <si>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</si>
  <si>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</si>
  <si>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</si>
  <si>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</si>
  <si>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</si>
  <si>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</si>
  <si>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</si>
  <si>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</si>
  <si>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</si>
  <si>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</si>
  <si>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</si>
  <si>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</si>
  <si>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</si>
  <si>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</si>
  <si>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</si>
  <si>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</si>
  <si>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</si>
  <si>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</si>
  <si>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</si>
  <si>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</si>
  <si>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</si>
  <si>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</si>
  <si>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</si>
  <si>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</si>
  <si>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</si>
  <si>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</si>
  <si>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</si>
  <si>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</si>
  <si>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</si>
  <si>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</si>
  <si>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</si>
  <si>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</si>
  <si>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</si>
  <si>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</si>
  <si>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</si>
  <si>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</si>
  <si>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</si>
  <si>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</si>
  <si>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</si>
  <si>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</si>
  <si>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</si>
  <si>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</si>
  <si>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</si>
  <si>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</si>
  <si>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</si>
  <si>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</si>
  <si>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</si>
  <si>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</si>
  <si>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</si>
  <si>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</si>
  <si>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</si>
  <si>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</si>
  <si>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</si>
  <si>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</si>
  <si>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</si>
  <si>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</si>
  <si>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</si>
  <si>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</si>
  <si>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</si>
  <si>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</si>
  <si>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</si>
  <si>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</si>
  <si>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</si>
  <si>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</si>
  <si>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</si>
  <si>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</si>
  <si>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</si>
  <si>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</si>
  <si>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</si>
  <si>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</si>
  <si>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</si>
  <si>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</si>
  <si>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</si>
  <si>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</si>
  <si>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</si>
  <si>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</si>
  <si>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</si>
  <si>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</si>
  <si>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</si>
  <si>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</si>
  <si>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</si>
  <si>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</si>
  <si>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</si>
  <si>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</si>
  <si>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</si>
  <si>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</si>
  <si>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</si>
  <si>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</si>
  <si>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</si>
  <si>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</si>
  <si>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</si>
  <si>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</si>
  <si>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</si>
  <si>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</si>
  <si>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</si>
  <si>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</si>
  <si>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</si>
  <si>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</si>
  <si>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</si>
  <si>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</si>
  <si>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</si>
  <si>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</si>
  <si>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</si>
  <si>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</si>
  <si>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</si>
  <si>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</si>
  <si>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</si>
  <si>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</si>
  <si>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</si>
  <si>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</si>
  <si>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</si>
  <si>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</si>
  <si>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</si>
  <si>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</si>
  <si>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</si>
  <si>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</si>
  <si>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</si>
  <si>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</si>
  <si>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</si>
  <si>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</si>
  <si>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</si>
  <si>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</si>
  <si>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</si>
  <si>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</si>
  <si>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</si>
  <si>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</si>
  <si>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</si>
  <si>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</si>
  <si>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</si>
  <si>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</si>
  <si>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</si>
  <si>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</si>
  <si>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</si>
  <si>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</si>
  <si>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</si>
  <si>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</si>
  <si>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</si>
  <si>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</si>
  <si>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</si>
  <si>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</si>
  <si>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</si>
  <si>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</si>
  <si>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</si>
  <si>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</si>
  <si>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</si>
  <si>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</si>
  <si>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</si>
  <si>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</si>
  <si>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</si>
  <si>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</si>
  <si>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</si>
  <si>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</si>
  <si>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</si>
  <si>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</si>
  <si>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</si>
  <si>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</si>
  <si>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</si>
  <si>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</si>
  <si>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</si>
  <si>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</si>
  <si>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</si>
  <si>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</si>
  <si>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</si>
  <si>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</si>
  <si>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</si>
  <si>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</si>
  <si>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</si>
  <si>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</si>
  <si>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</si>
  <si>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</si>
  <si>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</si>
  <si>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</si>
  <si>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</si>
  <si>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</si>
  <si>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</si>
  <si>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</si>
  <si>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</si>
  <si>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</si>
  <si>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</si>
  <si>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</si>
  <si>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</si>
  <si>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</si>
  <si>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</si>
  <si>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</si>
  <si>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</si>
  <si>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</si>
  <si>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</si>
  <si>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</si>
  <si>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</si>
  <si>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</si>
  <si>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</si>
  <si>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</si>
  <si>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</si>
  <si>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</si>
  <si>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</si>
  <si>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</si>
  <si>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</si>
  <si>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</si>
  <si>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</si>
  <si>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</si>
  <si>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</si>
  <si>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</si>
  <si>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</si>
  <si>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</si>
  <si>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</si>
  <si>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</si>
  <si>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</si>
  <si>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</si>
  <si>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</si>
  <si>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</si>
  <si>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</si>
  <si>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</si>
  <si>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</si>
  <si>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</si>
  <si>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</si>
  <si>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</si>
  <si>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</si>
  <si>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</si>
  <si>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</si>
  <si>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</si>
  <si>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</si>
  <si>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</si>
  <si>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</si>
  <si>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</si>
  <si>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</si>
  <si>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</si>
  <si>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</si>
  <si>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</si>
  <si>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</si>
  <si>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</si>
  <si>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</si>
  <si>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</si>
  <si>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</si>
  <si>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</si>
  <si>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</si>
  <si>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</si>
  <si>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</si>
  <si>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</si>
  <si>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</si>
  <si>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</si>
  <si>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</si>
  <si>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</si>
  <si>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</si>
  <si>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</si>
  <si>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</si>
  <si>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</si>
  <si>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</si>
  <si>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</si>
  <si>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</si>
  <si>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</si>
  <si>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</si>
  <si>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</si>
  <si>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</si>
  <si>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</si>
  <si>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</si>
  <si>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</si>
  <si>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</si>
  <si>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</si>
  <si>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</si>
  <si>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</si>
  <si>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</si>
  <si>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</si>
  <si>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</si>
  <si>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</si>
  <si>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</si>
  <si>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</si>
  <si>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</si>
  <si>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</si>
  <si>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</si>
  <si>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</si>
  <si>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</si>
  <si>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</si>
  <si>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</si>
  <si>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</si>
  <si>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</si>
  <si>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</si>
  <si>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</si>
  <si>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</si>
  <si>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</si>
  <si>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</si>
  <si>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</si>
  <si>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</si>
  <si>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</si>
  <si>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</si>
  <si>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</si>
  <si>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</si>
  <si>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</si>
  <si>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</si>
  <si>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</si>
  <si>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</si>
  <si>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</si>
  <si>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</si>
  <si>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</si>
  <si>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</si>
  <si>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</si>
  <si>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</si>
  <si>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</si>
  <si>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</si>
  <si>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</si>
  <si>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</si>
  <si>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</si>
  <si>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</si>
  <si>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</si>
  <si>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</si>
  <si>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</si>
  <si>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</si>
  <si>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</si>
  <si>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</si>
  <si>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</si>
  <si>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</si>
  <si>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</si>
  <si>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</si>
  <si>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</si>
  <si>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</si>
  <si>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</si>
  <si>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</si>
  <si>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</si>
  <si>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</si>
  <si>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</si>
  <si>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</si>
  <si>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</si>
  <si>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</si>
  <si>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</si>
  <si>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</si>
  <si>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</si>
  <si>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</si>
  <si>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</si>
  <si>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</si>
  <si>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</si>
  <si>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</si>
  <si>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</si>
  <si>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</si>
  <si>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</si>
  <si>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</si>
  <si>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</si>
  <si>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</si>
  <si>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</si>
  <si>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</si>
  <si>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</si>
  <si>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</si>
  <si>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</si>
  <si>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</si>
  <si>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</si>
  <si>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</si>
  <si>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</si>
  <si>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</si>
  <si>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</si>
  <si>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</si>
  <si>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</si>
  <si>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</si>
  <si>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</si>
  <si>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</si>
  <si>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</si>
  <si>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</si>
  <si>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</si>
  <si>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</si>
  <si>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</si>
  <si>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</si>
  <si>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</si>
  <si>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</si>
  <si>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</si>
  <si>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</si>
  <si>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</si>
  <si>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</si>
  <si>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</si>
  <si>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</si>
  <si>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</si>
  <si>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</si>
  <si>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</si>
  <si>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</si>
  <si>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</si>
  <si>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</si>
  <si>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</si>
  <si>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</si>
  <si>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</si>
  <si>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</si>
  <si>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</si>
  <si>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</si>
  <si>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</si>
  <si>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</si>
  <si>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</si>
  <si>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</si>
  <si>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</si>
  <si>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</si>
  <si>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</si>
  <si>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</si>
  <si>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</si>
  <si>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</si>
  <si>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</si>
  <si>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</si>
  <si>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</si>
  <si>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</si>
  <si>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</si>
  <si>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</si>
  <si>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</si>
  <si>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</si>
  <si>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</si>
  <si>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</si>
  <si>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</si>
  <si>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</si>
  <si>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</si>
  <si>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</si>
  <si>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</si>
  <si>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</si>
  <si>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</si>
  <si>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</si>
  <si>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</si>
  <si>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</si>
  <si>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</si>
  <si>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</si>
  <si>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</si>
  <si>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</si>
  <si>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</si>
  <si>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</si>
  <si>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</si>
  <si>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</si>
  <si>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</si>
  <si>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</si>
  <si>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</si>
  <si>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</si>
  <si>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</si>
  <si>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</si>
  <si>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</si>
  <si>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</si>
  <si>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</si>
  <si>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</si>
  <si>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</si>
  <si>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</si>
  <si>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</si>
  <si>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</si>
  <si>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</si>
  <si>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</si>
  <si>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</si>
  <si>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</si>
  <si>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</si>
  <si>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</si>
  <si>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</si>
  <si>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</si>
  <si>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</si>
  <si>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</si>
  <si>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</si>
  <si>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</si>
  <si>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</si>
  <si>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</si>
  <si>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</si>
  <si>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</si>
  <si>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</si>
  <si>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</si>
  <si>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</si>
  <si>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</si>
  <si>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</si>
  <si>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</si>
  <si>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</si>
  <si>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</si>
  <si>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</si>
  <si>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</si>
  <si>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</si>
  <si>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</si>
  <si>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</si>
  <si>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</si>
  <si>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</si>
  <si>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</si>
  <si>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</si>
  <si>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</si>
  <si>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</si>
  <si>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</si>
  <si>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</si>
  <si>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</si>
  <si>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</si>
  <si>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</si>
  <si>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</si>
  <si>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</si>
  <si>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</si>
  <si>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</si>
  <si>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</si>
  <si>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</si>
  <si>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</si>
  <si>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</si>
  <si>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</si>
  <si>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</si>
  <si>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</si>
  <si>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</si>
  <si>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</si>
  <si>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</si>
  <si>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</si>
  <si>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</si>
  <si>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</si>
  <si>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</si>
  <si>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</si>
  <si>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</si>
  <si>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</si>
  <si>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</si>
  <si>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</si>
  <si>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</si>
  <si>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</si>
  <si>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</si>
  <si>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</si>
  <si>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</si>
  <si>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</si>
  <si>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</si>
  <si>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</si>
  <si>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</si>
  <si>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</si>
  <si>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</si>
  <si>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</si>
  <si>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</si>
  <si>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</si>
  <si>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</si>
  <si>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</si>
  <si>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</si>
  <si>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</si>
  <si>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</si>
  <si>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</si>
  <si>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</si>
  <si>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</si>
  <si>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</si>
  <si>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</si>
  <si>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</si>
  <si>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</si>
  <si>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</si>
  <si>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</si>
  <si>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</si>
  <si>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</si>
  <si>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</si>
  <si>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</si>
  <si>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</si>
  <si>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</si>
  <si>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</si>
  <si>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</si>
  <si>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</si>
  <si>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</si>
  <si>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</si>
  <si>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</si>
  <si>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</si>
  <si>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</si>
  <si>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</si>
  <si>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</si>
  <si>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</si>
  <si>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</si>
  <si>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</si>
  <si>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</si>
  <si>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</si>
  <si>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</si>
  <si>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</si>
  <si>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</si>
  <si>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</si>
  <si>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</si>
  <si>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</si>
  <si>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</si>
  <si>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</si>
  <si>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</si>
  <si>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</si>
  <si>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</si>
  <si>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</si>
  <si>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</si>
  <si>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</si>
  <si>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</si>
  <si>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</si>
  <si>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</si>
  <si>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</si>
  <si>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</si>
  <si>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</si>
  <si>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</si>
  <si>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</si>
  <si>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</si>
  <si>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</si>
  <si>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</si>
  <si>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</si>
  <si>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</si>
  <si>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</si>
  <si>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</si>
  <si>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</si>
  <si>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</si>
  <si>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</si>
  <si>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</si>
  <si>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</si>
  <si>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</si>
  <si>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</si>
  <si>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</si>
  <si>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</si>
  <si>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</si>
  <si>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</si>
  <si>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</si>
  <si>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</si>
  <si>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</si>
  <si>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</si>
  <si>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</si>
  <si>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</si>
  <si>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</si>
  <si>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</si>
  <si>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</si>
  <si>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</si>
  <si>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</si>
  <si>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</si>
  <si>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</si>
  <si>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</si>
  <si>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</si>
  <si>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</si>
  <si>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</si>
  <si>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</si>
  <si>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</si>
  <si>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</si>
  <si>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</si>
  <si>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</si>
  <si>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</si>
  <si>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</si>
  <si>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</si>
  <si>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</si>
  <si>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</si>
  <si>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</si>
  <si>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</si>
  <si>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</si>
  <si>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</si>
  <si>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</si>
  <si>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</si>
  <si>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</si>
  <si>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</si>
  <si>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</si>
  <si>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</si>
  <si>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</si>
  <si>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</si>
  <si>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</si>
  <si>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</si>
  <si>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</si>
  <si>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</si>
  <si>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</si>
  <si>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</si>
  <si>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</si>
  <si>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</si>
  <si>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</si>
  <si>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</si>
  <si>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</si>
  <si>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</si>
  <si>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</si>
  <si>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</si>
  <si>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</si>
  <si>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</si>
  <si>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</si>
  <si>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</si>
  <si>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</si>
  <si>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</si>
  <si>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</si>
  <si>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</si>
  <si>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</si>
  <si>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</si>
  <si>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</si>
  <si>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</si>
  <si>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</si>
  <si>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</si>
  <si>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</si>
  <si>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</si>
  <si>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</si>
  <si>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</si>
  <si>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</si>
  <si>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</si>
  <si>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</si>
  <si>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</si>
  <si>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</si>
  <si>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</si>
  <si>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</si>
  <si>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</si>
  <si>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</si>
  <si>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</si>
  <si>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</si>
  <si>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</si>
  <si>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</si>
  <si>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</si>
  <si>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</si>
  <si>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</si>
  <si>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</si>
  <si>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</si>
  <si>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</si>
  <si>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</si>
  <si>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</si>
  <si>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</si>
  <si>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</si>
  <si>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</si>
  <si>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</si>
  <si>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</si>
  <si>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</si>
  <si>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</si>
  <si>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</si>
  <si>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</si>
  <si>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</si>
  <si>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</si>
  <si>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</si>
  <si>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</si>
  <si>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</si>
  <si>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</si>
  <si>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</si>
  <si>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</si>
  <si>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</si>
  <si>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</si>
  <si>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</si>
  <si>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</si>
  <si>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</si>
  <si>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</si>
  <si>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</si>
  <si>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</si>
  <si>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</si>
  <si>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</si>
  <si>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</si>
  <si>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</si>
  <si>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</si>
  <si>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</si>
  <si>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</si>
  <si>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</si>
  <si>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</si>
  <si>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</si>
  <si>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</si>
  <si>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</si>
  <si>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</si>
  <si>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</si>
  <si>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</si>
  <si>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</si>
  <si>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</si>
  <si>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</si>
  <si>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</si>
  <si>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</si>
  <si>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</si>
  <si>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</si>
  <si>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</si>
  <si>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</si>
  <si>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</si>
  <si>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</si>
  <si>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</si>
  <si>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</si>
  <si>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</si>
  <si>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</si>
  <si>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</si>
  <si>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</si>
  <si>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</si>
  <si>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</si>
  <si>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</si>
  <si>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</si>
  <si>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</si>
  <si>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</si>
  <si>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</si>
  <si>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</si>
  <si>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</si>
  <si>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</si>
  <si>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</si>
  <si>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</si>
  <si>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</si>
  <si>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</si>
  <si>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</si>
  <si>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</si>
  <si>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</si>
  <si>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</si>
  <si>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</si>
  <si>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</si>
  <si>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</si>
  <si>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</si>
  <si>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</si>
  <si>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</si>
  <si>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</si>
  <si>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</si>
  <si>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</si>
  <si>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</si>
  <si>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</si>
  <si>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</si>
  <si>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</si>
  <si>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</si>
  <si>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</si>
  <si>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</si>
  <si>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</si>
  <si>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</si>
  <si>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</si>
  <si>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</si>
  <si>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</si>
  <si>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</si>
  <si>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</si>
  <si>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</si>
  <si>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</si>
  <si>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</si>
  <si>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</si>
  <si>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</si>
  <si>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</si>
  <si>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</si>
  <si>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</si>
  <si>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</si>
  <si>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</si>
  <si>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</si>
  <si>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</si>
  <si>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</si>
  <si>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</si>
  <si>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</si>
  <si>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</si>
  <si>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</si>
  <si>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</si>
  <si>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</si>
  <si>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</si>
  <si>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</si>
  <si>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</si>
  <si>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</si>
  <si>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</si>
  <si>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</si>
  <si>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</si>
  <si>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</si>
  <si>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</si>
  <si>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</si>
  <si>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</si>
  <si>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</si>
  <si>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</si>
  <si>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</si>
  <si>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</si>
  <si>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</si>
  <si>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</si>
  <si>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</si>
  <si>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</si>
  <si>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</si>
  <si>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</si>
  <si>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</si>
  <si>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</si>
  <si>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</si>
  <si>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</si>
  <si>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</si>
  <si>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</si>
  <si>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</si>
  <si>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</si>
  <si>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</si>
  <si>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</si>
  <si>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</si>
  <si>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</si>
  <si>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</si>
  <si>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</si>
  <si>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</si>
  <si>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</si>
  <si>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</si>
  <si>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</si>
  <si>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</si>
  <si>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</si>
  <si>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</si>
  <si>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</si>
  <si>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</si>
  <si>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</si>
  <si>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</si>
  <si>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</si>
  <si>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</si>
  <si>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</si>
  <si>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</si>
  <si>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</si>
  <si>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</si>
  <si>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</si>
  <si>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</si>
  <si>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</si>
  <si>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</si>
  <si>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</si>
  <si>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</si>
  <si>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</si>
  <si>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</si>
  <si>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</si>
  <si>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</si>
  <si>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</si>
  <si>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</si>
  <si>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</si>
  <si>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</si>
  <si>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</si>
  <si>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</si>
  <si>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</si>
  <si>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</si>
  <si>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</si>
  <si>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</si>
  <si>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</si>
  <si>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</si>
  <si>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</si>
  <si>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</si>
  <si>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</si>
  <si>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</si>
  <si>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</si>
  <si>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</si>
  <si>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</si>
  <si>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</si>
  <si>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</si>
  <si>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</si>
  <si>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</si>
  <si>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</si>
  <si>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</si>
  <si>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</si>
  <si>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</si>
  <si>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</si>
  <si>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</si>
  <si>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</si>
  <si>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</si>
  <si>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</si>
  <si>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</si>
  <si>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</si>
  <si>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</si>
  <si>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</si>
  <si>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</si>
  <si>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</si>
  <si>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</si>
  <si>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</si>
  <si>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</si>
  <si>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</si>
  <si>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</si>
  <si>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</si>
  <si>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</si>
  <si>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</si>
  <si>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</si>
  <si>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</si>
  <si>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</si>
  <si>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</si>
  <si>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</si>
  <si>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</si>
  <si>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</si>
  <si>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</si>
  <si>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</si>
  <si>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</si>
  <si>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</si>
  <si>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</si>
  <si>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</si>
  <si>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</si>
  <si>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</si>
  <si>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</si>
  <si>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</si>
  <si>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</si>
  <si>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</si>
  <si>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</si>
  <si>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</si>
  <si>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</si>
  <si>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</si>
  <si>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</si>
  <si>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</si>
  <si>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</si>
  <si>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</si>
  <si>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</si>
  <si>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</si>
  <si>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</si>
  <si>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</si>
  <si>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</si>
  <si>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</si>
  <si>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</si>
  <si>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</si>
  <si>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</si>
  <si>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</si>
  <si>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</si>
  <si>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</si>
  <si>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</si>
  <si>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</si>
  <si>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</si>
  <si>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</si>
  <si>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</si>
  <si>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</si>
  <si>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</si>
  <si>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</si>
  <si>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</si>
  <si>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</si>
  <si>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</si>
  <si>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</si>
  <si>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</si>
  <si>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</si>
  <si>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</si>
  <si>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</si>
  <si>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</si>
  <si>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</si>
  <si>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</si>
  <si>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</si>
  <si>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</si>
  <si>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</si>
  <si>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</si>
  <si>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</si>
  <si>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</si>
  <si>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</si>
  <si>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</si>
  <si>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</si>
  <si>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</si>
  <si>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</si>
  <si>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</si>
  <si>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</si>
  <si>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</si>
  <si>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</si>
  <si>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</si>
  <si>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</si>
  <si>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</si>
  <si>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</si>
  <si>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</si>
  <si>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</si>
  <si>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</si>
  <si>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</si>
  <si>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</si>
  <si>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</si>
  <si>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</si>
  <si>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</si>
  <si>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</si>
  <si>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</si>
  <si>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</si>
  <si>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</si>
  <si>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</si>
  <si>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</si>
  <si>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</si>
  <si>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</si>
  <si>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</si>
  <si>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</si>
  <si>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</si>
  <si>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</si>
  <si>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</si>
  <si>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</si>
  <si>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</si>
  <si>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</si>
  <si>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</si>
  <si>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</si>
  <si>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</si>
  <si>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</si>
  <si>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</si>
  <si>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</si>
  <si>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</si>
  <si>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</si>
  <si>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</si>
  <si>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</si>
  <si>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</si>
  <si>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</si>
  <si>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</si>
  <si>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</si>
  <si>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</si>
  <si>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</si>
  <si>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</si>
  <si>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</si>
  <si>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</si>
  <si>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</si>
  <si>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</si>
  <si>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</si>
  <si>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</si>
  <si>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</si>
  <si>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</si>
  <si>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</si>
  <si>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</si>
  <si>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</si>
  <si>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</si>
  <si>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</si>
  <si>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</si>
  <si>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</si>
  <si>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</si>
  <si>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</si>
  <si>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</si>
  <si>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</si>
  <si>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</si>
  <si>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</si>
  <si>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</si>
  <si>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</si>
  <si>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</si>
  <si>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</si>
  <si>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</si>
  <si>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</si>
  <si>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</si>
  <si>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</si>
  <si>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</si>
  <si>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</si>
  <si>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</si>
  <si>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</si>
  <si>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</si>
  <si>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</si>
  <si>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</si>
  <si>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</si>
  <si>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</si>
  <si>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</si>
  <si>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</si>
  <si>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</si>
  <si>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</si>
  <si>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</si>
  <si>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</si>
  <si>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</si>
  <si>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</si>
  <si>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</si>
  <si>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</si>
  <si>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</si>
  <si>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</si>
  <si>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</si>
  <si>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</si>
  <si>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</si>
  <si>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</si>
  <si>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</si>
  <si>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</si>
  <si>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</si>
  <si>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</si>
  <si>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</si>
  <si>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</si>
  <si>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</si>
  <si>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</si>
  <si>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</si>
  <si>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</si>
  <si>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</si>
  <si>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</si>
  <si>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</si>
  <si>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</si>
  <si>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</si>
  <si>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</si>
  <si>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</si>
  <si>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</si>
  <si>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</si>
  <si>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</si>
  <si>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</si>
  <si>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</si>
  <si>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</si>
  <si>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</si>
  <si>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</si>
  <si>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</si>
  <si>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</si>
  <si>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</si>
  <si>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</si>
  <si>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</si>
  <si>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</si>
  <si>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</si>
  <si>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</si>
  <si>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</si>
  <si>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</si>
  <si>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</si>
  <si>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</si>
  <si>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</si>
  <si>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</si>
  <si>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</si>
  <si>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</si>
  <si>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</si>
  <si>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</si>
  <si>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</si>
  <si>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</si>
  <si>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</si>
  <si>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</si>
  <si>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</si>
  <si>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</si>
  <si>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</si>
  <si>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</si>
  <si>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</si>
  <si>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</si>
  <si>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</si>
  <si>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</si>
  <si>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</si>
  <si>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</si>
  <si>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</si>
  <si>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</si>
  <si>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</si>
  <si>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</si>
  <si>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</si>
  <si>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</si>
  <si>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</si>
  <si>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</si>
  <si>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</si>
  <si>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</si>
  <si>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</si>
  <si>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</si>
  <si>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</si>
  <si>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</si>
  <si>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</si>
  <si>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</si>
  <si>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</si>
  <si>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</si>
  <si>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</si>
  <si>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</si>
  <si>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</si>
  <si>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</si>
  <si>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</si>
  <si>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</si>
  <si>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</si>
  <si>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</si>
  <si>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</si>
  <si>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</si>
  <si>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</si>
  <si>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</si>
  <si>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</si>
  <si>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</si>
  <si>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</si>
  <si>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</si>
  <si>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</si>
  <si>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</si>
  <si>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</si>
  <si>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</si>
  <si>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</si>
  <si>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</si>
  <si>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</si>
  <si>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</si>
  <si>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</si>
  <si>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</si>
  <si>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</si>
  <si>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</si>
  <si>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</si>
  <si>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</si>
  <si>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</si>
  <si>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</si>
  <si>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</si>
  <si>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</si>
  <si>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</si>
  <si>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</si>
  <si>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</si>
  <si>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</si>
  <si>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</si>
  <si>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</si>
  <si>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</si>
  <si>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</si>
  <si>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</si>
  <si>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</si>
  <si>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</si>
  <si>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</si>
  <si>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</si>
  <si>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</si>
  <si>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</si>
  <si>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</si>
  <si>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</si>
  <si>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</si>
  <si>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</si>
  <si>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</si>
  <si>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</si>
  <si>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</si>
  <si>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</si>
  <si>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</si>
  <si>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</si>
  <si>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</si>
  <si>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</si>
  <si>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</si>
  <si>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</si>
  <si>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</si>
  <si>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</si>
  <si>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</si>
  <si>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</si>
  <si>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</si>
  <si>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</si>
  <si>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</si>
  <si>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</si>
  <si>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</si>
  <si>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</si>
  <si>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</si>
  <si>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</si>
  <si>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</si>
  <si>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</si>
  <si>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</si>
  <si>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</si>
  <si>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</si>
  <si>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</si>
  <si>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</si>
  <si>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</si>
  <si>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</si>
  <si>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</si>
  <si>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</si>
  <si>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</si>
  <si>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</si>
  <si>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</si>
  <si>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</si>
  <si>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</si>
  <si>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</si>
  <si>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</si>
  <si>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</si>
  <si>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</si>
  <si>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</si>
  <si>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</si>
  <si>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</si>
  <si>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</si>
  <si>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</si>
  <si>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</si>
  <si>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</si>
  <si>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</si>
  <si>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</si>
  <si>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</si>
  <si>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</si>
  <si>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</si>
  <si>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</si>
  <si>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</si>
  <si>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</si>
  <si>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</si>
  <si>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</si>
  <si>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</si>
  <si>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</si>
  <si>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</si>
  <si>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</si>
  <si>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</si>
  <si>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</si>
  <si>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</si>
  <si>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</si>
  <si>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</si>
  <si>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</si>
  <si>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</si>
  <si>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</si>
  <si>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</si>
  <si>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</si>
  <si>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</si>
  <si>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</si>
  <si>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</si>
  <si>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</si>
  <si>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</si>
  <si>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</si>
  <si>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</si>
  <si>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</si>
  <si>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</si>
  <si>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</si>
  <si>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</si>
  <si>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</si>
  <si>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</si>
  <si>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</si>
  <si>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</si>
  <si>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</si>
  <si>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</si>
  <si>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</si>
  <si>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</si>
  <si>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</si>
  <si>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</si>
  <si>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</si>
  <si>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</si>
  <si>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</si>
  <si>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</si>
  <si>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</si>
  <si>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</si>
  <si>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</si>
  <si>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</si>
  <si>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</si>
  <si>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</si>
  <si>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</si>
  <si>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</si>
  <si>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</si>
  <si>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</si>
  <si>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</si>
  <si>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</si>
  <si>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</si>
  <si>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</si>
  <si>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</si>
  <si>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</si>
  <si>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</si>
  <si>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</si>
  <si>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</si>
  <si>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</si>
  <si>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</si>
  <si>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</si>
  <si>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</si>
  <si>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</si>
  <si>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</si>
  <si>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</si>
  <si>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</si>
  <si>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</si>
  <si>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</si>
  <si>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</si>
  <si>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</si>
  <si>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</si>
  <si>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</si>
  <si>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</si>
  <si>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</si>
  <si>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</si>
  <si>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</si>
  <si>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</si>
  <si>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</si>
  <si>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</si>
  <si>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</si>
  <si>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</si>
  <si>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</si>
  <si>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</si>
  <si>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</si>
  <si>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</si>
  <si>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</si>
  <si>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</si>
  <si>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</si>
  <si>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</si>
  <si>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</si>
  <si>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</si>
  <si>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</si>
  <si>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</si>
  <si>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</si>
  <si>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</si>
  <si>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</si>
  <si>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</si>
  <si>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</si>
  <si>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</si>
  <si>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</si>
  <si>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</si>
  <si>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</si>
  <si>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</si>
  <si>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</si>
  <si>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</si>
  <si>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</si>
  <si>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</si>
  <si>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</si>
  <si>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</si>
  <si>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</si>
  <si>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</si>
  <si>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</si>
  <si>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</si>
  <si>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</si>
  <si>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</si>
  <si>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</si>
  <si>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</si>
  <si>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</si>
  <si>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</si>
  <si>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</si>
  <si>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</si>
  <si>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</si>
  <si>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</si>
  <si>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</si>
  <si>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</si>
  <si>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</si>
  <si>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</si>
  <si>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</si>
  <si>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</si>
  <si>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</si>
  <si>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</si>
  <si>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</si>
  <si>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</si>
  <si>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</si>
  <si>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</si>
  <si>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</si>
  <si>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</si>
  <si>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</si>
  <si>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</si>
  <si>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</si>
  <si>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</si>
  <si>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</si>
  <si>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</si>
  <si>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</si>
  <si>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</si>
  <si>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</si>
  <si>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</si>
  <si>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</si>
  <si>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</si>
  <si>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</si>
  <si>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</si>
  <si>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</si>
  <si>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</si>
  <si>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</si>
  <si>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</si>
  <si>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</si>
  <si>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</si>
  <si>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</si>
  <si>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</si>
  <si>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</si>
  <si>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</si>
  <si>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</si>
  <si>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</si>
  <si>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</si>
  <si>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</si>
  <si>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</si>
  <si>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</si>
  <si>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</si>
  <si>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</si>
  <si>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</si>
  <si>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</si>
  <si>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</si>
  <si>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</si>
  <si>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</si>
  <si>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</si>
  <si>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</si>
  <si>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</si>
  <si>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</si>
  <si>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</si>
  <si>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</si>
  <si>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</si>
  <si>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</si>
  <si>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</si>
  <si>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</si>
  <si>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</si>
  <si>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</si>
  <si>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</si>
  <si>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</si>
  <si>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</si>
  <si>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</si>
  <si>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</si>
  <si>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</si>
  <si>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</si>
  <si>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</si>
  <si>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</si>
  <si>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</si>
  <si>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</si>
  <si>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</si>
  <si>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</si>
  <si>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</si>
  <si>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</si>
  <si>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</si>
  <si>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</si>
  <si>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</si>
  <si>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</si>
  <si>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</si>
  <si>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</si>
  <si>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</si>
  <si>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</si>
  <si>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</si>
  <si>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</si>
  <si>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</si>
  <si>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</si>
  <si>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</si>
  <si>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</si>
  <si>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</si>
  <si>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</si>
  <si>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</si>
  <si>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</si>
  <si>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</si>
  <si>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</si>
  <si>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</si>
  <si>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</si>
  <si>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</si>
  <si>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</si>
  <si>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</si>
  <si>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</si>
  <si>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</si>
  <si>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</si>
  <si>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</si>
  <si>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</si>
  <si>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</si>
  <si>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</si>
  <si>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</si>
  <si>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</si>
  <si>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</si>
  <si>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</si>
  <si>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</si>
  <si>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</si>
  <si>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</si>
  <si>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</si>
  <si>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</si>
  <si>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</si>
  <si>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</si>
  <si>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</si>
  <si>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</si>
  <si>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</si>
  <si>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</si>
  <si>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</si>
  <si>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</si>
  <si>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</si>
  <si>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</si>
  <si>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</si>
  <si>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</si>
  <si>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</si>
  <si>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</si>
  <si>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</si>
  <si>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</si>
  <si>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</si>
  <si>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</si>
  <si>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</si>
  <si>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</si>
  <si>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</si>
  <si>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</si>
  <si>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</si>
  <si>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</si>
  <si>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</si>
  <si>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</si>
  <si>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</si>
  <si>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</si>
  <si>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</si>
  <si>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</si>
  <si>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</si>
  <si>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</si>
  <si>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</si>
  <si>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</si>
  <si>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</si>
  <si>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</si>
  <si>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</si>
  <si>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</si>
  <si>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</si>
  <si>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</si>
  <si>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</si>
  <si>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</si>
  <si>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</si>
  <si>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</si>
  <si>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</si>
  <si>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</si>
  <si>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</si>
  <si>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</si>
  <si>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</si>
  <si>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</si>
  <si>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</si>
  <si>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</si>
  <si>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</si>
  <si>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</si>
  <si>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</si>
  <si>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</si>
  <si>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</si>
  <si>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</si>
  <si>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</si>
  <si>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</si>
  <si>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</si>
  <si>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</si>
  <si>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</si>
  <si>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</si>
  <si>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</si>
  <si>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</si>
  <si>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</si>
  <si>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</si>
  <si>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</si>
  <si>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</si>
  <si>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</si>
  <si>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</si>
  <si>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</si>
  <si>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</si>
  <si>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</si>
  <si>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</si>
  <si>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</si>
  <si>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</si>
  <si>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</si>
  <si>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</si>
  <si>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</si>
  <si>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</si>
  <si>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</si>
  <si>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</si>
  <si>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</si>
  <si>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</si>
  <si>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</si>
  <si>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</si>
  <si>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</si>
  <si>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</si>
  <si>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</si>
  <si>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</si>
  <si>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</si>
  <si>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</si>
  <si>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</si>
  <si>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</si>
  <si>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</si>
  <si>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</si>
  <si>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</si>
  <si>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</si>
  <si>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</si>
  <si>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</si>
  <si>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</si>
  <si>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</si>
  <si>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</si>
  <si>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</si>
  <si>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</si>
  <si>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</si>
  <si>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</si>
  <si>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</si>
  <si>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</si>
  <si>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</si>
  <si>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</si>
  <si>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</si>
  <si>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</si>
  <si>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</si>
  <si>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</si>
  <si>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</si>
  <si>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</si>
  <si>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</si>
  <si>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</si>
  <si>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</si>
  <si>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</si>
  <si>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</si>
  <si>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</si>
  <si>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</si>
  <si>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</si>
  <si>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</si>
  <si>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</si>
  <si>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</si>
  <si>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</si>
  <si>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</si>
  <si>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</si>
  <si>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</si>
  <si>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</si>
  <si>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</si>
  <si>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</si>
  <si>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</si>
  <si>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</si>
  <si>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</si>
  <si>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</si>
  <si>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</si>
  <si>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</si>
  <si>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</si>
  <si>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</si>
  <si>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</si>
  <si>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</si>
  <si>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</si>
  <si>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</si>
  <si>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</si>
  <si>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</si>
  <si>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</si>
  <si>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</si>
  <si>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</si>
  <si>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</si>
  <si>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</si>
  <si>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</si>
  <si>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</si>
  <si>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</si>
  <si>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</si>
  <si>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</si>
  <si>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</si>
  <si>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</si>
  <si>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</si>
  <si>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</si>
  <si>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</si>
  <si>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</si>
  <si>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</si>
  <si>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</si>
  <si>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</si>
  <si>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</si>
  <si>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</si>
  <si>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</si>
  <si>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</si>
  <si>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</si>
  <si>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</si>
  <si>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</si>
  <si>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</si>
  <si>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</si>
  <si>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</si>
  <si>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</si>
  <si>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</si>
  <si>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</si>
  <si>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</si>
  <si>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</si>
  <si>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</si>
  <si>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</si>
  <si>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</si>
  <si>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</si>
  <si>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</si>
  <si>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</si>
  <si>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</si>
  <si>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</si>
  <si>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</si>
  <si>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</si>
  <si>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</si>
  <si>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</si>
  <si>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</si>
  <si>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</si>
  <si>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</si>
  <si>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</si>
  <si>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</si>
  <si>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</si>
  <si>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</si>
  <si>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</si>
  <si>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</si>
  <si>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</si>
  <si>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</si>
  <si>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</si>
  <si>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</si>
  <si>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</si>
  <si>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</si>
  <si>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</si>
  <si>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</si>
  <si>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</si>
  <si>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</si>
  <si>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</si>
  <si>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</si>
  <si>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</si>
  <si>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</si>
  <si>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</si>
  <si>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</si>
  <si>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</si>
  <si>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</si>
  <si>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</si>
  <si>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</si>
  <si>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</si>
  <si>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</si>
  <si>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</si>
  <si>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</si>
  <si>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</si>
  <si>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</si>
  <si>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</si>
  <si>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</si>
  <si>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</si>
  <si>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</si>
  <si>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</si>
  <si>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</si>
  <si>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</si>
  <si>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</si>
  <si>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</si>
  <si>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</si>
  <si>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</si>
  <si>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</si>
  <si>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</si>
  <si>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</si>
  <si>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</si>
  <si>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</si>
  <si>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</si>
  <si>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</si>
  <si>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</si>
  <si>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</si>
  <si>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</si>
  <si>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</si>
  <si>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</si>
  <si>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</si>
  <si>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</si>
  <si>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</si>
  <si>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</si>
  <si>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</si>
  <si>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</si>
  <si>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</si>
  <si>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</si>
  <si>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</si>
  <si>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</si>
  <si>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</si>
  <si>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</si>
  <si>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</si>
  <si>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</si>
  <si>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</si>
  <si>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</si>
  <si>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</si>
  <si>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</si>
  <si>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</si>
  <si>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</si>
  <si>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</si>
  <si>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</si>
  <si>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</si>
  <si>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</si>
  <si>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</si>
  <si>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</si>
  <si>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</si>
  <si>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</si>
  <si>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</si>
  <si>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</si>
  <si>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</si>
  <si>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</si>
  <si>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</si>
  <si>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</si>
  <si>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</si>
  <si>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</si>
  <si>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</si>
  <si>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</si>
  <si>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</si>
  <si>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</si>
  <si>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</si>
  <si>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</si>
  <si>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</si>
  <si>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</si>
  <si>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</si>
  <si>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</si>
  <si>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</si>
  <si>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</si>
  <si>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</si>
  <si>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</si>
  <si>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</si>
  <si>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</si>
  <si>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</si>
  <si>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</si>
  <si>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</si>
  <si>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</si>
  <si>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</si>
  <si>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</si>
  <si>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</si>
  <si>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</si>
  <si>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</si>
  <si>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</si>
  <si>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</si>
  <si>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</si>
  <si>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</si>
  <si>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</si>
  <si>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</si>
  <si>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</si>
  <si>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</si>
  <si>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</si>
  <si>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</si>
  <si>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</si>
  <si>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</si>
  <si>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</si>
  <si>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</si>
  <si>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</si>
  <si>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</si>
  <si>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</si>
  <si>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</si>
  <si>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</si>
  <si>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</si>
  <si>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</si>
  <si>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</si>
  <si>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</si>
  <si>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</si>
  <si>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</si>
  <si>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</si>
  <si>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</si>
  <si>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</si>
  <si>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</si>
  <si>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</si>
  <si>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</si>
  <si>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</si>
  <si>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</si>
  <si>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</si>
  <si>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</si>
  <si>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</si>
  <si>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</si>
  <si>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</si>
  <si>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</si>
  <si>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</si>
  <si>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</si>
  <si>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</si>
  <si>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</si>
  <si>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</si>
  <si>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</si>
  <si>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</si>
  <si>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</si>
  <si>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</si>
  <si>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</si>
  <si>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</si>
  <si>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</si>
  <si>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</si>
  <si>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</si>
  <si>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</si>
  <si>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</si>
  <si>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</si>
  <si>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</si>
  <si>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</si>
  <si>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</si>
  <si>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</si>
  <si>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</si>
  <si>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</si>
  <si>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</si>
  <si>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</si>
  <si>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</si>
  <si>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</si>
  <si>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</si>
  <si>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</si>
  <si>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</si>
  <si>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</si>
  <si>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</si>
  <si>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</si>
  <si>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</si>
  <si>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</si>
  <si>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</si>
  <si>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</si>
  <si>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</si>
  <si>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</si>
  <si>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</si>
  <si>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</si>
  <si>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</si>
  <si>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</si>
  <si>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</si>
  <si>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</si>
  <si>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</si>
  <si>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</si>
  <si>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</si>
  <si>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</si>
  <si>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</si>
  <si>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</si>
  <si>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</si>
  <si>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</si>
  <si>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</si>
  <si>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</si>
  <si>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</si>
  <si>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</si>
  <si>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</si>
  <si>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</si>
  <si>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</si>
  <si>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</si>
  <si>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</si>
  <si>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</si>
  <si>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</si>
  <si>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</si>
  <si>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</si>
  <si>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</si>
  <si>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</si>
  <si>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</si>
  <si>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</si>
  <si>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</si>
  <si>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</si>
  <si>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</si>
  <si>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</si>
  <si>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</si>
  <si>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</si>
  <si>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</si>
  <si>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</si>
  <si>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</si>
  <si>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</si>
  <si>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</si>
  <si>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</si>
  <si>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</si>
  <si>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</si>
  <si>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</si>
  <si>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</si>
  <si>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</si>
  <si>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</si>
  <si>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</si>
  <si>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</si>
  <si>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</si>
  <si>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</si>
  <si>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</si>
  <si>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</si>
  <si>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</si>
  <si>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</si>
  <si>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</si>
  <si>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</si>
  <si>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</si>
  <si>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</si>
  <si>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</si>
  <si>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</si>
  <si>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</si>
  <si>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</si>
  <si>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</si>
  <si>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</si>
  <si>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</si>
  <si>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</si>
  <si>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</si>
  <si>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</si>
  <si>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</si>
  <si>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</si>
  <si>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</si>
  <si>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</si>
  <si>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</si>
  <si>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</si>
  <si>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</si>
  <si>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</si>
  <si>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</si>
  <si>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</si>
  <si>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</si>
  <si>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</si>
  <si>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</si>
  <si>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</si>
  <si>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</si>
  <si>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</si>
  <si>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</si>
  <si>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</si>
  <si>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</si>
  <si>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</si>
  <si>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</si>
  <si>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</si>
  <si>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</si>
  <si>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</si>
  <si>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</si>
  <si>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</si>
  <si>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</si>
  <si>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</si>
  <si>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</si>
  <si>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</si>
  <si>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</si>
  <si>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</si>
  <si>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</si>
  <si>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</si>
  <si>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</si>
  <si>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</si>
  <si>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</si>
  <si>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</si>
  <si>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</si>
  <si>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</si>
  <si>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</si>
  <si>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</si>
  <si>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</si>
  <si>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</si>
  <si>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</si>
  <si>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</si>
  <si>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</si>
  <si>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</si>
  <si>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</si>
  <si>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</si>
  <si>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</si>
  <si>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</si>
  <si>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</si>
  <si>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</si>
  <si>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</si>
  <si>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</si>
  <si>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</si>
  <si>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</si>
  <si>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</si>
  <si>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</si>
  <si>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</si>
  <si>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</si>
  <si>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</si>
  <si>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</si>
  <si>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</si>
  <si>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</si>
  <si>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</si>
  <si>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</si>
  <si>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</si>
  <si>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</si>
  <si>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</si>
  <si>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</si>
  <si>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</si>
  <si>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</si>
  <si>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</si>
  <si>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</si>
  <si>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</si>
  <si>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</si>
  <si>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</si>
  <si>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</si>
  <si>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</si>
  <si>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</si>
  <si>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</si>
  <si>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</si>
  <si>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</si>
  <si>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</si>
  <si>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</si>
  <si>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</si>
  <si>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</si>
  <si>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</si>
  <si>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</si>
  <si>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</si>
  <si>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</si>
  <si>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</si>
  <si>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</si>
  <si>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</si>
  <si>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</si>
  <si>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</si>
  <si>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</si>
  <si>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</si>
  <si>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</si>
  <si>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</si>
  <si>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</si>
  <si>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</si>
  <si>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</si>
  <si>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</si>
  <si>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</si>
  <si>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</si>
  <si>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</si>
  <si>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</si>
  <si>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</si>
  <si>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</si>
  <si>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</si>
  <si>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</si>
  <si>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</si>
  <si>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</si>
  <si>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</si>
  <si>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</si>
  <si>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</si>
  <si>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</si>
  <si>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</si>
  <si>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</si>
  <si>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</si>
  <si>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</si>
  <si>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</si>
  <si>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</si>
  <si>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</si>
  <si>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</si>
  <si>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</si>
  <si>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</si>
  <si>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</si>
  <si>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</si>
  <si>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</si>
  <si>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</si>
  <si>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</si>
  <si>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</si>
  <si>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</si>
  <si>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</si>
  <si>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</si>
  <si>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</si>
  <si>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</si>
  <si>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</si>
  <si>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</si>
  <si>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</si>
  <si>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</si>
  <si>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</si>
  <si>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</si>
  <si>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</si>
  <si>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</si>
  <si>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</si>
  <si>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</si>
  <si>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</si>
  <si>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</si>
  <si>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</si>
  <si>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</si>
  <si>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</si>
  <si>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</si>
  <si>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</si>
  <si>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</si>
  <si>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</si>
  <si>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</si>
  <si>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</si>
  <si>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</si>
  <si>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</si>
  <si>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</si>
  <si>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</si>
  <si>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</si>
  <si>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</si>
  <si>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</si>
  <si>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</si>
  <si>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</si>
  <si>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</si>
  <si>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</si>
  <si>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</si>
  <si>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</si>
  <si>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</si>
  <si>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</si>
  <si>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</si>
  <si>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</si>
  <si>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</si>
  <si>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</si>
  <si>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</si>
  <si>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</si>
  <si>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</si>
  <si>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</si>
  <si>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</si>
  <si>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</si>
  <si>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</si>
  <si>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</si>
  <si>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</si>
  <si>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</si>
  <si>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</si>
  <si>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</si>
  <si>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</si>
  <si>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</si>
  <si>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</si>
  <si>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</si>
  <si>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</si>
  <si>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</si>
  <si>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</si>
  <si>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</si>
  <si>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</si>
  <si>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</si>
  <si>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</si>
  <si>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</si>
  <si>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</si>
  <si>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</si>
  <si>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</si>
  <si>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</si>
  <si>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</si>
  <si>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</si>
  <si>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</si>
  <si>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</si>
  <si>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</si>
  <si>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</si>
  <si>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</si>
  <si>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</si>
  <si>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</si>
  <si>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</si>
  <si>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</si>
  <si>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</si>
  <si>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</si>
  <si>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</si>
  <si>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</si>
  <si>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</si>
  <si>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</si>
  <si>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</si>
  <si>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</si>
  <si>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</si>
  <si>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</si>
  <si>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</si>
  <si>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</si>
  <si>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</si>
  <si>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</si>
  <si>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</si>
  <si>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</si>
  <si>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</si>
  <si>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</si>
  <si>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</si>
  <si>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</si>
  <si>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</si>
  <si>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</si>
  <si>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</si>
  <si>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</si>
  <si>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</si>
  <si>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</si>
  <si>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</si>
  <si>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</si>
  <si>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</si>
  <si>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</si>
  <si>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</si>
  <si>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</si>
  <si>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</si>
  <si>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</si>
  <si>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</si>
  <si>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</si>
  <si>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</si>
  <si>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</si>
  <si>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</si>
  <si>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</si>
  <si>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</si>
  <si>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</si>
  <si>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</si>
  <si>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</si>
  <si>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</si>
  <si>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</si>
  <si>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</si>
  <si>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</si>
  <si>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</si>
  <si>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</si>
  <si>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</si>
  <si>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</si>
  <si>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</si>
  <si>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</si>
  <si>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</si>
  <si>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</si>
  <si>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</si>
  <si>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</si>
  <si>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</si>
  <si>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</si>
  <si>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</si>
  <si>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</si>
  <si>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</si>
  <si>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</si>
  <si>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</si>
  <si>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</si>
  <si>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</si>
  <si>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</si>
  <si>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</si>
  <si>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</si>
  <si>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</si>
  <si>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</si>
  <si>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</si>
  <si>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</si>
  <si>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</si>
  <si>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</si>
  <si>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</si>
  <si>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</si>
  <si>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</si>
  <si>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</si>
  <si>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</si>
  <si>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</si>
  <si>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</si>
  <si>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</si>
  <si>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</si>
  <si>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</si>
  <si>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</si>
  <si>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</si>
  <si>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</si>
  <si>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</si>
  <si>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</si>
  <si>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</si>
  <si>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</si>
  <si>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</si>
  <si>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</si>
  <si>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</si>
  <si>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</si>
  <si>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</si>
  <si>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</si>
  <si>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</si>
  <si>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</si>
  <si>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</si>
  <si>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</si>
  <si>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</si>
  <si>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</si>
  <si>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</si>
  <si>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</si>
  <si>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</si>
  <si>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</si>
  <si>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</si>
  <si>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</si>
  <si>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</si>
  <si>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</si>
  <si>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</si>
  <si>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</si>
  <si>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</si>
  <si>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</si>
  <si>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</si>
  <si>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</si>
  <si>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</si>
  <si>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</si>
  <si>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</si>
  <si>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</si>
  <si>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</si>
  <si>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</si>
  <si>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</si>
  <si>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</si>
  <si>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</si>
  <si>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</si>
  <si>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</si>
  <si>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</si>
  <si>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</si>
  <si>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</si>
  <si>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</si>
  <si>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</si>
  <si>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</si>
  <si>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</si>
  <si>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</si>
  <si>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</si>
  <si>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</si>
  <si>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</si>
  <si>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</si>
  <si>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</si>
  <si>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</si>
  <si>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</si>
  <si>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</si>
  <si>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</si>
  <si>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</si>
  <si>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</si>
  <si>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</si>
  <si>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</si>
  <si>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</si>
  <si>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</si>
  <si>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</si>
  <si>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</si>
  <si>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</si>
  <si>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</si>
  <si>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</si>
  <si>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</si>
  <si>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</si>
  <si>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</si>
  <si>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</si>
  <si>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</si>
  <si>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</si>
  <si>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</si>
  <si>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</si>
  <si>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</si>
  <si>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</si>
  <si>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</si>
  <si>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</si>
  <si>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</si>
  <si>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</si>
  <si>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</si>
  <si>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</si>
  <si>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</si>
  <si>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</si>
  <si>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</si>
  <si>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</si>
  <si>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</si>
  <si>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</si>
  <si>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</si>
  <si>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</si>
  <si>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</si>
  <si>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</si>
  <si>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</si>
  <si>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</si>
  <si>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</si>
  <si>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</si>
  <si>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</si>
  <si>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</si>
  <si>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</si>
  <si>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</si>
  <si>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</si>
  <si>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</si>
  <si>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</si>
  <si>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</si>
  <si>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</si>
  <si>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</si>
  <si>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</si>
  <si>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</si>
  <si>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</si>
  <si>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</si>
  <si>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</si>
  <si>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</si>
  <si>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</si>
  <si>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</si>
  <si>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</si>
  <si>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</si>
  <si>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</si>
  <si>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</si>
  <si>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</si>
  <si>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</si>
  <si>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</si>
  <si>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</si>
  <si>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</si>
  <si>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</si>
  <si>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</si>
  <si>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</si>
  <si>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</si>
  <si>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</si>
  <si>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</si>
  <si>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</si>
  <si>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</si>
  <si>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</si>
  <si>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</si>
  <si>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</si>
  <si>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</si>
  <si>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</si>
  <si>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</si>
  <si>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</si>
  <si>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</si>
  <si>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</si>
  <si>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</si>
  <si>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</si>
  <si>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</si>
  <si>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</si>
  <si>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</si>
  <si>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</si>
  <si>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</si>
  <si>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</si>
  <si>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</si>
  <si>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</si>
  <si>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</si>
  <si>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</si>
  <si>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</si>
  <si>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</si>
  <si>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</si>
  <si>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</si>
  <si>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</si>
  <si>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</si>
  <si>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</si>
  <si>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</si>
  <si>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</si>
  <si>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</si>
  <si>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</si>
  <si>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</si>
  <si>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</si>
  <si>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</si>
  <si>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</si>
  <si>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</si>
  <si>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</si>
  <si>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</si>
  <si>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</si>
  <si>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</si>
  <si>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</si>
  <si>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</si>
  <si>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</si>
  <si>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</si>
  <si>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</si>
  <si>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</si>
  <si>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</si>
  <si>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</si>
  <si>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</si>
  <si>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</si>
  <si>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</si>
  <si>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</si>
  <si>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</si>
  <si>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</si>
  <si>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</si>
  <si>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</si>
  <si>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</si>
  <si>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</si>
  <si>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</si>
  <si>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</si>
  <si>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</si>
  <si>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</si>
  <si>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</si>
  <si>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</si>
  <si>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</si>
  <si>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</si>
  <si>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</si>
  <si>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</si>
  <si>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</si>
  <si>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</si>
  <si>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</si>
  <si>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</si>
  <si>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</si>
  <si>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</si>
  <si>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</si>
  <si>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</si>
  <si>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</si>
  <si>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</si>
  <si>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</si>
  <si>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</si>
  <si>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</si>
  <si>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</si>
  <si>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</si>
  <si>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</si>
  <si>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</si>
  <si>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</si>
  <si>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</si>
  <si>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</si>
  <si>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</si>
  <si>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</si>
  <si>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</si>
  <si>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</si>
  <si>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</si>
  <si>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</si>
  <si>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</si>
  <si>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</si>
  <si>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</si>
  <si>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</si>
  <si>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</si>
  <si>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</si>
  <si>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</si>
  <si>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</si>
  <si>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</si>
  <si>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</si>
  <si>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</si>
  <si>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</si>
  <si>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</si>
  <si>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</si>
  <si>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</si>
  <si>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</si>
  <si>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</si>
  <si>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</si>
  <si>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</si>
  <si>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</si>
  <si>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</si>
  <si>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</si>
  <si>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</si>
  <si>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</si>
  <si>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</si>
  <si>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</si>
  <si>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</si>
  <si>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</si>
  <si>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</si>
  <si>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</si>
  <si>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</si>
  <si>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</si>
  <si>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</si>
  <si>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</si>
  <si>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</si>
  <si>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</si>
  <si>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</si>
  <si>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</si>
  <si>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</si>
  <si>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</si>
  <si>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</si>
  <si>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</si>
  <si>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</si>
  <si>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</si>
  <si>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</si>
  <si>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</si>
  <si>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</si>
  <si>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</si>
  <si>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</si>
  <si>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</si>
  <si>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</si>
  <si>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</si>
  <si>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</si>
  <si>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</si>
  <si>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</si>
  <si>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</si>
  <si>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</si>
  <si>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</si>
  <si>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</si>
  <si>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</si>
  <si>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</si>
  <si>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</si>
  <si>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</si>
  <si>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</si>
  <si>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</si>
  <si>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</si>
  <si>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</si>
  <si>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</si>
  <si>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</si>
  <si>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</si>
  <si>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</si>
  <si>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</si>
  <si>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</si>
  <si>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</si>
  <si>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</si>
  <si>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</si>
  <si>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</si>
  <si>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</si>
  <si>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</si>
  <si>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</si>
  <si>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</si>
  <si>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</si>
  <si>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</si>
  <si>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</si>
  <si>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</si>
  <si>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</si>
  <si>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</si>
  <si>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</si>
  <si>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</si>
  <si>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</si>
  <si>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</si>
  <si>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</si>
  <si>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</si>
  <si>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</si>
  <si>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</si>
  <si>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</si>
  <si>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</si>
  <si>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</si>
  <si>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</si>
  <si>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</si>
  <si>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</si>
  <si>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</si>
  <si>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</si>
  <si>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</si>
  <si>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</si>
  <si>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</si>
  <si>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</si>
  <si>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</si>
  <si>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</si>
  <si>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</si>
  <si>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</si>
  <si>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</si>
  <si>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</si>
  <si>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</si>
  <si>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</si>
  <si>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</si>
  <si>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</si>
  <si>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</si>
  <si>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</si>
  <si>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</si>
  <si>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</si>
  <si>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</si>
  <si>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</si>
  <si>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</si>
  <si>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</si>
  <si>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</si>
  <si>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</si>
  <si>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</si>
  <si>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</si>
  <si>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</si>
  <si>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</si>
  <si>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</si>
  <si>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</si>
  <si>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</si>
  <si>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</si>
  <si>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</si>
  <si>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</si>
  <si>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</si>
  <si>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</si>
  <si>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</si>
  <si>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</si>
  <si>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</si>
  <si>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</si>
  <si>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</si>
  <si>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</si>
  <si>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</si>
  <si>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</si>
  <si>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</si>
  <si>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</si>
  <si>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</si>
  <si>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</si>
  <si>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</si>
  <si>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</si>
  <si>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</si>
  <si>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</si>
  <si>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</si>
  <si>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</si>
  <si>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</si>
  <si>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</si>
  <si>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</si>
  <si>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</si>
  <si>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</si>
  <si>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</si>
  <si>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</si>
  <si>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</si>
  <si>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</si>
  <si>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</si>
  <si>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</si>
  <si>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</si>
  <si>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</si>
  <si>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</si>
  <si>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</si>
  <si>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</si>
  <si>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</si>
  <si>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</si>
  <si>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</si>
  <si>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</si>
  <si>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</si>
  <si>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</si>
  <si>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</si>
  <si>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</si>
  <si>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</si>
  <si>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</si>
  <si>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</si>
  <si>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</si>
  <si>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</si>
  <si>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</si>
  <si>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</si>
  <si>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</si>
  <si>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</si>
  <si>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</si>
  <si>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</si>
  <si>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</si>
  <si>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</si>
  <si>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</si>
  <si>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</si>
  <si>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</si>
  <si>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</si>
  <si>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</si>
  <si>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</si>
  <si>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</si>
  <si>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</si>
  <si>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</si>
  <si>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</si>
  <si>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</si>
  <si>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</si>
  <si>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</si>
  <si>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</si>
  <si>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</si>
  <si>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</si>
  <si>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</si>
  <si>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</si>
  <si>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</si>
  <si>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</si>
  <si>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</si>
  <si>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</si>
  <si>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</si>
  <si>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</si>
  <si>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</si>
  <si>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</si>
  <si>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</si>
  <si>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</si>
  <si>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</si>
  <si>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</si>
  <si>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</si>
  <si>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</si>
  <si>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</si>
  <si>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</si>
  <si>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</si>
  <si>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</si>
  <si>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</si>
  <si>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</si>
  <si>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</si>
  <si>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</si>
  <si>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</si>
  <si>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</si>
  <si>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</si>
  <si>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</si>
  <si>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</si>
  <si>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</si>
  <si>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</si>
  <si>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</si>
  <si>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</si>
  <si>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</si>
  <si>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</si>
  <si>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</si>
  <si>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</si>
  <si>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</si>
  <si>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</si>
  <si>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</si>
  <si>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</si>
  <si>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</si>
  <si>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</si>
  <si>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</si>
  <si>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</si>
  <si>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</si>
  <si>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</si>
  <si>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</si>
  <si>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</si>
  <si>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</si>
  <si>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</si>
  <si>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</si>
  <si>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</si>
  <si>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</si>
  <si>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</si>
  <si>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</si>
  <si>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</si>
  <si>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</si>
  <si>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</si>
  <si>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</si>
  <si>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</si>
  <si>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</si>
  <si>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</si>
  <si>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</si>
  <si>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</si>
  <si>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</si>
  <si>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</si>
  <si>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</si>
  <si>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</si>
  <si>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</si>
  <si>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</si>
  <si>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</si>
  <si>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</si>
  <si>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</si>
  <si>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</si>
  <si>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</si>
  <si>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</si>
  <si>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</si>
  <si>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</si>
  <si>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</si>
  <si>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</si>
  <si>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</si>
  <si>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</si>
  <si>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</si>
  <si>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</si>
  <si>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</si>
  <si>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</si>
  <si>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</si>
  <si>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</si>
  <si>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</si>
  <si>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</si>
  <si>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</si>
  <si>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</si>
  <si>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</si>
  <si>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</si>
  <si>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</si>
  <si>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</si>
  <si>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</si>
  <si>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</si>
  <si>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</si>
  <si>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</si>
  <si>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</si>
  <si>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</si>
  <si>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</si>
  <si>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</si>
  <si>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</si>
  <si>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</si>
  <si>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</si>
  <si>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</si>
  <si>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</si>
  <si>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</si>
  <si>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</si>
  <si>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</si>
  <si>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</si>
  <si>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</si>
  <si>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</si>
  <si>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</si>
  <si>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</si>
  <si>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</si>
  <si>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</si>
  <si>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</si>
  <si>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</si>
  <si>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</si>
  <si>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</si>
  <si>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</si>
  <si>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</si>
  <si>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</si>
  <si>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</si>
  <si>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</si>
  <si>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</si>
  <si>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</si>
  <si>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</si>
  <si>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</si>
  <si>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</si>
  <si>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</si>
  <si>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</si>
  <si>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</si>
  <si>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</si>
  <si>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</si>
  <si>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</si>
  <si>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</si>
  <si>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</si>
  <si>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</si>
  <si>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</si>
  <si>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</si>
  <si>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</si>
  <si>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</si>
  <si>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</si>
  <si>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</si>
  <si>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</si>
  <si>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</si>
  <si>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</si>
  <si>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</si>
  <si>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</si>
  <si>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</si>
  <si>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</si>
  <si>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</si>
  <si>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</si>
  <si>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</si>
  <si>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</si>
  <si>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</si>
  <si>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</si>
  <si>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</si>
  <si>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</si>
  <si>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</si>
  <si>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</si>
  <si>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</si>
  <si>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</si>
  <si>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</si>
  <si>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</si>
  <si>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</si>
  <si>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</si>
  <si>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</si>
  <si>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</si>
  <si>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</si>
  <si>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</si>
  <si>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</si>
  <si>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</si>
  <si>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</si>
  <si>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</si>
  <si>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</si>
  <si>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</si>
  <si>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</si>
  <si>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</si>
  <si>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</si>
  <si>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</si>
  <si>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</si>
  <si>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</si>
  <si>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</si>
  <si>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</si>
  <si>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</si>
  <si>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</si>
  <si>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</si>
  <si>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</si>
  <si>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</si>
  <si>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</si>
  <si>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</si>
  <si>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</si>
  <si>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</si>
  <si>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</si>
  <si>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</si>
  <si>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</si>
  <si>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</si>
  <si>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</si>
  <si>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</si>
  <si>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</si>
  <si>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</si>
  <si>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</si>
  <si>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</si>
  <si>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</si>
  <si>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</si>
  <si>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</si>
  <si>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</si>
  <si>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</si>
  <si>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</si>
  <si>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</si>
  <si>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</si>
  <si>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</si>
  <si>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</si>
  <si>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</si>
  <si>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</si>
  <si>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</si>
  <si>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</si>
  <si>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</si>
  <si>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</si>
  <si>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</si>
  <si>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</si>
  <si>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</si>
  <si>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</si>
  <si>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</si>
  <si>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</si>
  <si>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</si>
  <si>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</si>
  <si>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</si>
  <si>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</si>
  <si>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</si>
  <si>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</si>
  <si>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</si>
  <si>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</si>
  <si>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</si>
  <si>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</si>
  <si>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</si>
  <si>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</si>
  <si>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</si>
  <si>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</si>
  <si>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</si>
  <si>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</si>
  <si>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</si>
  <si>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</si>
  <si>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</si>
  <si>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</si>
  <si>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</si>
  <si>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</si>
  <si>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</si>
  <si>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</si>
  <si>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</si>
  <si>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</si>
  <si>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</si>
  <si>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</si>
  <si>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</si>
  <si>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</si>
  <si>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</si>
  <si>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</si>
  <si>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</si>
  <si>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</si>
  <si>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</si>
  <si>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</si>
  <si>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</si>
  <si>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</si>
  <si>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</si>
  <si>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</si>
  <si>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</si>
  <si>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</si>
  <si>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</si>
  <si>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</si>
  <si>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</si>
  <si>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</si>
  <si>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</si>
  <si>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</si>
  <si>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</si>
  <si>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</si>
  <si>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</si>
  <si>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</si>
  <si>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</si>
  <si>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</si>
  <si>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</si>
  <si>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</si>
  <si>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</si>
  <si>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</si>
  <si>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</si>
  <si>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</si>
  <si>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</si>
  <si>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</si>
  <si>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</si>
  <si>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</si>
  <si>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</si>
  <si>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</si>
  <si>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</si>
  <si>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</si>
  <si>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</si>
  <si>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</si>
  <si>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</si>
  <si>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</si>
  <si>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</si>
  <si>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</si>
  <si>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</si>
  <si>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</si>
  <si>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</si>
  <si>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</si>
  <si>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</si>
  <si>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</si>
  <si>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</si>
  <si>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</si>
  <si>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</si>
  <si>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</si>
  <si>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</si>
  <si>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</si>
  <si>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</si>
  <si>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</si>
  <si>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</si>
  <si>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</si>
  <si>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</si>
  <si>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</si>
  <si>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</si>
  <si>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</si>
  <si>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</si>
  <si>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</si>
  <si>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</si>
  <si>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</si>
  <si>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</si>
  <si>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</si>
  <si>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</si>
  <si>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</si>
  <si>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</si>
  <si>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</si>
  <si>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</si>
  <si>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</si>
  <si>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</si>
  <si>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</si>
  <si>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</si>
  <si>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</si>
  <si>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</si>
  <si>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</si>
  <si>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</si>
  <si>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</si>
  <si>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</si>
  <si>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</si>
  <si>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</si>
  <si>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</si>
  <si>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</si>
  <si>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</si>
  <si>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</si>
  <si>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</si>
  <si>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</si>
  <si>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</si>
  <si>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</si>
  <si>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</si>
  <si>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</si>
  <si>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</si>
  <si>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</si>
  <si>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</si>
  <si>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</si>
  <si>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</si>
  <si>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</si>
  <si>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</si>
  <si>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</si>
  <si>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</si>
  <si>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</si>
  <si>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</si>
  <si>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</si>
  <si>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</si>
  <si>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</si>
  <si>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</si>
  <si>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</si>
  <si>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</si>
  <si>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</si>
  <si>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</si>
  <si>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</si>
  <si>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</si>
  <si>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</si>
  <si>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</si>
  <si>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</si>
  <si>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</si>
  <si>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</si>
  <si>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</si>
  <si>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</si>
  <si>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</si>
  <si>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</si>
  <si>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</si>
  <si>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</si>
  <si>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</si>
  <si>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</si>
  <si>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</si>
  <si>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</si>
  <si>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</si>
  <si>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</si>
  <si>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</si>
  <si>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</si>
  <si>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</si>
  <si>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</si>
  <si>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</si>
  <si>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</si>
  <si>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</si>
  <si>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</si>
  <si>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</si>
  <si>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</si>
  <si>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</si>
  <si>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</si>
  <si>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</si>
  <si>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</si>
  <si>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</si>
  <si>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</si>
  <si>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</si>
  <si>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</si>
  <si>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</si>
  <si>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</si>
  <si>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</si>
  <si>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</si>
  <si>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</si>
  <si>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</si>
  <si>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</si>
  <si>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</si>
  <si>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</si>
  <si>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</si>
  <si>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</si>
  <si>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</si>
  <si>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</si>
  <si>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</si>
  <si>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</si>
  <si>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</si>
  <si>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</si>
  <si>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</si>
  <si>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</si>
  <si>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</si>
  <si>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</si>
  <si>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</si>
  <si>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</si>
  <si>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</si>
  <si>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</si>
  <si>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</si>
  <si>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</si>
  <si>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</si>
  <si>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</si>
  <si>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</si>
  <si>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</si>
  <si>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</si>
  <si>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</si>
  <si>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</si>
  <si>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</si>
  <si>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</si>
  <si>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</si>
  <si>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</si>
  <si>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</si>
  <si>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</si>
  <si>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</si>
  <si>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</si>
  <si>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</si>
  <si>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</si>
  <si>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</si>
  <si>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</si>
  <si>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</si>
  <si>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</si>
  <si>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</si>
  <si>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</si>
  <si>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</si>
  <si>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</si>
  <si>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</si>
  <si>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</si>
  <si>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</si>
  <si>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</si>
  <si>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</si>
  <si>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</si>
  <si>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</si>
  <si>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</si>
  <si>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</si>
  <si>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</si>
  <si>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</si>
  <si>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</si>
  <si>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</si>
  <si>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</si>
  <si>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</si>
  <si>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</si>
  <si>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</si>
  <si>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</si>
  <si>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</si>
  <si>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</si>
  <si>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</si>
  <si>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</si>
  <si>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</si>
  <si>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</si>
  <si>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</si>
  <si>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</si>
  <si>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</si>
  <si>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</si>
  <si>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</si>
  <si>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</si>
  <si>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</si>
  <si>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</si>
  <si>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</si>
  <si>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</si>
  <si>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</si>
  <si>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</si>
  <si>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</si>
  <si>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</si>
  <si>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</si>
  <si>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</si>
  <si>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</si>
  <si>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</si>
  <si>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</si>
  <si>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</si>
  <si>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</si>
  <si>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</si>
  <si>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</si>
  <si>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</si>
  <si>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</si>
  <si>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</si>
  <si>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</si>
  <si>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</si>
  <si>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</si>
  <si>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</si>
  <si>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</si>
  <si>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</si>
  <si>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</si>
  <si>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</si>
  <si>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</si>
  <si>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</si>
  <si>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</si>
  <si>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</si>
  <si>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</si>
  <si>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</si>
  <si>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</si>
  <si>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</si>
  <si>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</si>
  <si>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</si>
  <si>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</si>
  <si>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</si>
  <si>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</si>
  <si>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</si>
  <si>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</si>
  <si>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</si>
  <si>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</si>
  <si>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</si>
  <si>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</si>
  <si>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</si>
  <si>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</si>
  <si>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</si>
  <si>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</si>
  <si>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</si>
  <si>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</si>
  <si>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</si>
  <si>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</si>
  <si>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</si>
  <si>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</si>
  <si>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</si>
  <si>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</si>
  <si>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</si>
  <si>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</si>
  <si>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</si>
  <si>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</si>
  <si>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</si>
  <si>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</si>
  <si>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</si>
  <si>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</si>
  <si>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</si>
  <si>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</si>
  <si>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</si>
  <si>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</si>
  <si>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</si>
  <si>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</si>
  <si>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</si>
  <si>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</si>
  <si>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</si>
  <si>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</si>
  <si>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</si>
  <si>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</si>
  <si>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</si>
  <si>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</si>
  <si>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</si>
  <si>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</si>
  <si>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</si>
  <si>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</si>
  <si>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</si>
  <si>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</si>
  <si>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</si>
  <si>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</si>
  <si>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</si>
  <si>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</si>
  <si>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</si>
  <si>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</si>
  <si>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</si>
  <si>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</si>
  <si>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</si>
  <si>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</si>
  <si>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</si>
  <si>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</si>
  <si>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</si>
  <si>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</si>
  <si>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</si>
  <si>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</si>
  <si>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</si>
  <si>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</si>
  <si>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</si>
  <si>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</si>
  <si>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</si>
  <si>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</si>
  <si>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</si>
  <si>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</si>
  <si>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</si>
  <si>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</si>
  <si>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</si>
  <si>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</si>
  <si>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</si>
  <si>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</si>
  <si>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</si>
  <si>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</si>
  <si>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</si>
  <si>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</si>
  <si>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</si>
  <si>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</si>
  <si>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</si>
  <si>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</si>
  <si>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</si>
  <si>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</si>
  <si>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</si>
  <si>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</si>
  <si>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</si>
  <si>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</si>
  <si>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</si>
  <si>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</si>
  <si>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</si>
  <si>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</si>
  <si>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</si>
  <si>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</si>
  <si>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</si>
  <si>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</si>
  <si>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</si>
  <si>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</si>
  <si>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</si>
  <si>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</si>
  <si>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</si>
  <si>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</si>
  <si>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</si>
  <si>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</si>
  <si>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</si>
  <si>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</si>
  <si>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</si>
  <si>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</si>
  <si>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</si>
  <si>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</si>
  <si>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</si>
  <si>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</si>
  <si>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</si>
  <si>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</si>
  <si>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</si>
  <si>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</si>
  <si>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</si>
  <si>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</si>
  <si>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</si>
  <si>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</si>
  <si>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</si>
  <si>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</si>
  <si>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</si>
  <si>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</si>
  <si>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</si>
  <si>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</si>
  <si>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</si>
  <si>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</si>
  <si>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</si>
  <si>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</si>
  <si>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</si>
  <si>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</si>
  <si>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</si>
  <si>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</si>
  <si>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</si>
  <si>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</si>
  <si>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</si>
  <si>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</si>
  <si>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</si>
  <si>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</si>
  <si>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</si>
  <si>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</si>
  <si>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</si>
  <si>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</si>
  <si>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</si>
  <si>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</si>
  <si>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</si>
  <si>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</si>
  <si>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</si>
  <si>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</si>
  <si>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</si>
  <si>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</si>
  <si>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</si>
  <si>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</si>
  <si>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</si>
  <si>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</si>
  <si>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</si>
  <si>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</si>
  <si>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</si>
  <si>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</si>
  <si>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</si>
  <si>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</si>
  <si>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</si>
  <si>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</si>
  <si>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</si>
  <si>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</si>
  <si>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</si>
  <si>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</si>
  <si>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</si>
  <si>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</si>
  <si>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</si>
  <si>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</si>
  <si>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</si>
  <si>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</si>
  <si>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</si>
  <si>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</si>
  <si>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</si>
  <si>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</si>
  <si>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</si>
  <si>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</si>
  <si>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</si>
  <si>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</si>
  <si>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</si>
  <si>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</si>
  <si>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</si>
  <si>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</si>
  <si>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</si>
  <si>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</si>
  <si>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</si>
  <si>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</si>
  <si>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</si>
  <si>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</si>
  <si>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</si>
  <si>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</si>
  <si>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</si>
  <si>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</si>
  <si>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</si>
  <si>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</si>
  <si>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</si>
  <si>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</si>
  <si>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</si>
  <si>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</si>
  <si>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</si>
  <si>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</si>
  <si>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</si>
  <si>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</si>
  <si>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</si>
  <si>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</si>
  <si>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</si>
  <si>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</si>
  <si>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</si>
  <si>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</si>
  <si>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</si>
  <si>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</si>
  <si>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</si>
  <si>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</si>
  <si>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</si>
  <si>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</si>
  <si>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</si>
  <si>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</si>
  <si>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</si>
  <si>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</si>
  <si>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</si>
  <si>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</si>
  <si>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</si>
  <si>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</si>
  <si>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</si>
  <si>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</si>
  <si>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</si>
  <si>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</si>
  <si>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</si>
  <si>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</si>
  <si>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</si>
  <si>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</si>
  <si>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</si>
  <si>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</si>
  <si>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</si>
  <si>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</si>
  <si>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</si>
  <si>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</si>
  <si>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</si>
  <si>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</si>
  <si>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</si>
  <si>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</si>
  <si>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</si>
  <si>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</si>
  <si>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</si>
  <si>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</si>
  <si>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</si>
  <si>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</si>
  <si>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</si>
  <si>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</si>
  <si>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</si>
  <si>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</si>
  <si>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</si>
  <si>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</si>
  <si>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</si>
  <si>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</si>
  <si>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</si>
  <si>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</si>
  <si>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</si>
  <si>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</si>
  <si>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</si>
  <si>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</si>
  <si>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</si>
  <si>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</si>
  <si>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</si>
  <si>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</si>
  <si>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</si>
  <si>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</si>
  <si>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</si>
  <si>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</si>
  <si>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</si>
  <si>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</si>
  <si>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</si>
  <si>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</si>
  <si>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</si>
  <si>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</si>
  <si>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</si>
  <si>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</si>
  <si>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</si>
  <si>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</si>
  <si>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</si>
  <si>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</si>
  <si>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</si>
  <si>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</si>
  <si>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</si>
  <si>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</si>
  <si>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</si>
  <si>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</si>
  <si>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</si>
  <si>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</si>
  <si>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</si>
  <si>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</si>
  <si>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</si>
  <si>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</si>
  <si>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</si>
  <si>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</si>
  <si>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</si>
  <si>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</si>
  <si>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</si>
  <si>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</si>
  <si>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</si>
  <si>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</si>
  <si>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</si>
  <si>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</si>
  <si>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</si>
  <si>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</si>
  <si>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</si>
  <si>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</si>
  <si>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</si>
  <si>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</si>
  <si>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</si>
  <si>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</si>
  <si>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</si>
  <si>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</si>
  <si>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</si>
  <si>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</si>
  <si>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</si>
  <si>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</si>
  <si>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</si>
  <si>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</si>
  <si>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</si>
  <si>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</si>
  <si>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</si>
  <si>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</si>
  <si>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</si>
  <si>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</si>
  <si>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</si>
  <si>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</si>
  <si>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</si>
  <si>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</si>
  <si>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</si>
  <si>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</si>
  <si>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</si>
  <si>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</si>
  <si>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</si>
  <si>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</si>
  <si>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</si>
  <si>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</si>
  <si>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</si>
  <si>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</si>
  <si>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</si>
  <si>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</si>
  <si>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</si>
  <si>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</si>
  <si>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</si>
  <si>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</si>
  <si>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</si>
  <si>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</si>
  <si>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</si>
  <si>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</si>
  <si>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</si>
  <si>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</si>
  <si>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</si>
  <si>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</si>
  <si>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</si>
  <si>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</si>
  <si>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</si>
  <si>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</si>
  <si>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</si>
  <si>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</si>
  <si>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</si>
  <si>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</si>
  <si>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</si>
  <si>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</si>
  <si>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</si>
  <si>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</si>
  <si>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</si>
  <si>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</si>
  <si>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</si>
  <si>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</si>
  <si>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</si>
  <si>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</si>
  <si>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</si>
  <si>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</si>
  <si>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</si>
  <si>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</si>
  <si>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</si>
  <si>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</si>
  <si>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</si>
  <si>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</si>
  <si>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</si>
  <si>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</si>
  <si>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</si>
  <si>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</si>
  <si>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</si>
  <si>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</si>
  <si>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</si>
  <si>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</si>
  <si>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</si>
  <si>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</si>
  <si>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</si>
  <si>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</si>
  <si>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</si>
  <si>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</si>
  <si>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</si>
  <si>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</si>
  <si>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</si>
  <si>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</si>
  <si>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</si>
  <si>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</si>
  <si>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</si>
  <si>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</si>
  <si>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</si>
  <si>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</si>
  <si>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</si>
  <si>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</si>
  <si>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</si>
  <si>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</si>
  <si>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</si>
  <si>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</si>
  <si>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</si>
  <si>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</si>
  <si>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</si>
  <si>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</si>
  <si>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</si>
  <si>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</si>
  <si>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</si>
  <si>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</si>
  <si>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</si>
  <si>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</si>
  <si>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</si>
  <si>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</si>
  <si>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</si>
  <si>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</si>
  <si>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</si>
  <si>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</si>
  <si>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</si>
  <si>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</si>
  <si>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</si>
  <si>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</si>
  <si>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</si>
  <si>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</si>
  <si>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</si>
  <si>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</si>
  <si>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</si>
  <si>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</si>
  <si>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</si>
  <si>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</si>
  <si>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</si>
  <si>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</si>
  <si>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</si>
  <si>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</si>
  <si>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</si>
  <si>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</si>
  <si>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</si>
  <si>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</si>
  <si>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</si>
  <si>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</si>
  <si>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</si>
  <si>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</si>
  <si>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</si>
  <si>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</si>
  <si>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</si>
  <si>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</si>
  <si>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</si>
  <si>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</si>
  <si>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</si>
  <si>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</si>
  <si>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</si>
  <si>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</si>
  <si>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</si>
  <si>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</si>
  <si>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</si>
  <si>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</si>
  <si>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</si>
  <si>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</si>
  <si>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</si>
  <si>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</si>
  <si>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</si>
  <si>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</si>
  <si>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</si>
  <si>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</si>
  <si>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</si>
  <si>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</si>
  <si>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</si>
  <si>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</si>
  <si>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</si>
  <si>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</si>
  <si>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</si>
  <si>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</si>
  <si>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</si>
  <si>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</si>
  <si>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</si>
  <si>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</si>
  <si>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</si>
  <si>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</si>
  <si>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</si>
  <si>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</si>
  <si>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</si>
  <si>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</si>
  <si>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</si>
  <si>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</si>
  <si>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</si>
  <si>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</si>
  <si>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</si>
  <si>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</si>
  <si>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</si>
  <si>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</si>
  <si>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</si>
  <si>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</si>
  <si>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</si>
  <si>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</si>
  <si>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</si>
  <si>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</si>
  <si>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</si>
  <si>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</si>
  <si>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</si>
  <si>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</si>
  <si>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</si>
  <si>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</si>
  <si>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</si>
  <si>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</si>
  <si>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</si>
  <si>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</si>
  <si>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</si>
  <si>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</si>
  <si>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</si>
  <si>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</si>
  <si>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</si>
  <si>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</si>
  <si>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</si>
  <si>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</si>
  <si>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</si>
  <si>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</si>
  <si>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</si>
  <si>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</si>
  <si>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</si>
  <si>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</si>
  <si>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</si>
  <si>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</si>
  <si>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</si>
  <si>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</si>
  <si>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</si>
  <si>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</si>
  <si>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</si>
  <si>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</si>
  <si>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</si>
  <si>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</si>
  <si>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</si>
  <si>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</si>
  <si>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</si>
  <si>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</si>
  <si>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</si>
  <si>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</si>
  <si>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</si>
  <si>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</si>
  <si>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</si>
  <si>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</si>
  <si>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</si>
  <si>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</si>
  <si>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</si>
  <si>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</si>
  <si>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</si>
  <si>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</si>
  <si>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</si>
  <si>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</si>
  <si>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</si>
  <si>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</si>
  <si>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</si>
  <si>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</si>
  <si>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</si>
  <si>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</si>
  <si>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</si>
  <si>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</si>
  <si>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</si>
  <si>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</si>
  <si>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</si>
  <si>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</si>
  <si>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</si>
  <si>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</si>
  <si>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</si>
  <si>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</si>
  <si>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</si>
  <si>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</si>
  <si>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</si>
  <si>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</si>
  <si>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</si>
  <si>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</si>
  <si>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</si>
  <si>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</si>
  <si>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</si>
  <si>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</si>
  <si>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</si>
  <si>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</si>
  <si>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</si>
  <si>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</si>
  <si>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</si>
  <si>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</si>
  <si>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</si>
  <si>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</si>
  <si>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</si>
  <si>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</si>
  <si>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</si>
  <si>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</si>
  <si>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</si>
  <si>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</si>
  <si>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</si>
  <si>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</si>
  <si>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</si>
  <si>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</si>
  <si>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</si>
  <si>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</si>
  <si>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</si>
  <si>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</si>
  <si>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</si>
  <si>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</si>
  <si>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</si>
  <si>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</si>
  <si>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</si>
  <si>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</si>
  <si>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</si>
  <si>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</si>
  <si>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</si>
  <si>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</si>
  <si>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</si>
  <si>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</si>
  <si>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</si>
  <si>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</si>
  <si>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</si>
  <si>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</si>
  <si>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</si>
  <si>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</si>
  <si>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</si>
  <si>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</si>
  <si>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</si>
  <si>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</si>
  <si>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</si>
  <si>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</si>
  <si>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</si>
  <si>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</si>
  <si>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</si>
  <si>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</si>
  <si>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</si>
  <si>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</si>
  <si>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</si>
  <si>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</si>
  <si>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</si>
  <si>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</si>
  <si>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</si>
  <si>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</si>
  <si>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</si>
  <si>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</si>
  <si>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</si>
  <si>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</si>
  <si>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</si>
  <si>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</si>
  <si>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</si>
  <si>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</si>
  <si>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</si>
  <si>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</si>
  <si>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</si>
  <si>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</si>
  <si>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</si>
  <si>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</si>
  <si>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</si>
  <si>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</si>
  <si>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</si>
  <si>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</si>
  <si>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</si>
  <si>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</si>
  <si>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</si>
  <si>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</si>
  <si>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</si>
  <si>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</si>
  <si>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</si>
  <si>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</si>
  <si>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</si>
  <si>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</si>
  <si>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</si>
  <si>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</si>
  <si>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</si>
  <si>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</si>
  <si>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</si>
  <si>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</si>
  <si>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</si>
  <si>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</si>
  <si>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</si>
  <si>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</si>
  <si>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</si>
  <si>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</si>
  <si>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</si>
  <si>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</si>
  <si>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</si>
  <si>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</si>
  <si>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</si>
  <si>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</si>
  <si>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</si>
  <si>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</si>
  <si>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</si>
  <si>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</si>
  <si>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</si>
  <si>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</si>
  <si>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</si>
  <si>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</si>
  <si>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</si>
  <si>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</si>
  <si>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</si>
  <si>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</si>
  <si>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</si>
  <si>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</si>
  <si>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</si>
  <si>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</si>
  <si>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</si>
  <si>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</si>
  <si>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</si>
  <si>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</si>
  <si>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</si>
  <si>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</si>
  <si>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</si>
  <si>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</si>
  <si>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</si>
  <si>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</si>
  <si>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</si>
  <si>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</si>
  <si>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</si>
  <si>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</si>
  <si>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</si>
  <si>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</si>
  <si>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</si>
  <si>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</si>
  <si>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</si>
  <si>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</si>
  <si>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</si>
  <si>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</si>
  <si>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</si>
  <si>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</si>
  <si>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</si>
  <si>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</si>
  <si>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</si>
  <si>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</si>
  <si>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</si>
  <si>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</si>
  <si>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</si>
  <si>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</si>
  <si>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</si>
  <si>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</si>
  <si>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</si>
  <si>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</si>
  <si>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</si>
  <si>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</si>
  <si>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</si>
  <si>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</si>
  <si>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</si>
  <si>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</si>
  <si>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</si>
  <si>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</si>
  <si>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</si>
  <si>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</si>
  <si>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</si>
  <si>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</si>
  <si>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</si>
  <si>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</si>
  <si>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</si>
  <si>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</si>
  <si>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</si>
  <si>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</si>
  <si>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</si>
  <si>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</si>
  <si>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</si>
  <si>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</si>
  <si>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</si>
  <si>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</si>
  <si>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</si>
  <si>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</si>
  <si>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</si>
  <si>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</si>
  <si>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</si>
  <si>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</si>
  <si>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</si>
  <si>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</si>
  <si>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</si>
  <si>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</si>
  <si>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</si>
  <si>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</si>
  <si>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</si>
  <si>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</si>
  <si>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</si>
  <si>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</si>
  <si>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</si>
  <si>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</si>
  <si>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</si>
  <si>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</si>
  <si>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</si>
  <si>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</si>
  <si>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</si>
  <si>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</si>
  <si>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</si>
  <si>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</si>
  <si>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</si>
  <si>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</si>
  <si>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</si>
  <si>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</si>
  <si>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</si>
  <si>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</si>
  <si>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</si>
  <si>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</si>
  <si>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</si>
  <si>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</si>
  <si>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</si>
  <si>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</si>
  <si>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</si>
  <si>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</si>
  <si>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</si>
  <si>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</si>
  <si>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</si>
  <si>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</si>
  <si>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</si>
  <si>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</si>
  <si>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</si>
  <si>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</si>
  <si>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</si>
  <si>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</si>
  <si>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</si>
  <si>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</si>
  <si>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</si>
  <si>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</si>
  <si>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</si>
  <si>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</si>
  <si>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</si>
  <si>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</si>
  <si>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</si>
  <si>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</si>
  <si>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</si>
  <si>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</si>
  <si>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</si>
  <si>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</si>
  <si>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</si>
  <si>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</si>
  <si>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</si>
  <si>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</si>
  <si>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</si>
  <si>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</si>
  <si>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</si>
  <si>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</si>
  <si>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</si>
  <si>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</si>
  <si>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</si>
  <si>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</si>
  <si>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</si>
  <si>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</si>
  <si>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</si>
  <si>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</si>
  <si>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</si>
  <si>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</si>
  <si>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</si>
  <si>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</si>
  <si>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</si>
  <si>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</si>
  <si>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</si>
  <si>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</si>
  <si>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</si>
  <si>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</si>
  <si>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</si>
  <si>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</si>
  <si>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</si>
  <si>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</si>
  <si>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</si>
  <si>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</si>
  <si>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</si>
  <si>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</si>
  <si>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</si>
  <si>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</si>
  <si>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</si>
  <si>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</si>
  <si>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</si>
  <si>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</si>
  <si>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</si>
  <si>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</si>
  <si>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</si>
  <si>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</si>
  <si>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</si>
  <si>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</si>
  <si>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</si>
  <si>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</si>
  <si>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</si>
  <si>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</si>
  <si>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</si>
  <si>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</si>
  <si>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</si>
  <si>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</si>
  <si>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</si>
  <si>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</si>
  <si>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</si>
  <si>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</si>
  <si>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</si>
  <si>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</si>
  <si>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</si>
  <si>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</si>
  <si>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</si>
  <si>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</si>
  <si>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</si>
  <si>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</si>
  <si>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</si>
  <si>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</si>
  <si>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</si>
  <si>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</si>
  <si>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</si>
  <si>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</si>
  <si>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</si>
  <si>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</si>
  <si>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</si>
  <si>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</si>
  <si>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</si>
  <si>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</si>
  <si>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</si>
  <si>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</si>
  <si>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</si>
  <si>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</si>
  <si>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</si>
  <si>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</si>
  <si>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</si>
  <si>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</si>
  <si>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</si>
  <si>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</si>
  <si>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</si>
  <si>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</si>
  <si>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</si>
  <si>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</si>
  <si>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</si>
  <si>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</si>
  <si>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</si>
  <si>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</si>
  <si>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</si>
  <si>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</si>
  <si>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</si>
  <si>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</si>
  <si>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</si>
  <si>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</si>
  <si>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</si>
  <si>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</si>
  <si>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</si>
  <si>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</si>
  <si>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</si>
  <si>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</si>
  <si>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</si>
  <si>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</si>
  <si>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</si>
  <si>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</si>
  <si>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</si>
  <si>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</si>
  <si>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</si>
  <si>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</si>
  <si>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</si>
  <si>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</si>
  <si>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</si>
  <si>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</si>
  <si>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</si>
  <si>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</si>
  <si>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</si>
  <si>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</si>
  <si>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</si>
  <si>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</si>
  <si>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</si>
  <si>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</si>
  <si>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</si>
  <si>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</si>
  <si>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</si>
  <si>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</si>
  <si>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</si>
  <si>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</si>
  <si>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</si>
  <si>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</si>
  <si>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</si>
  <si>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</si>
  <si>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</si>
  <si>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</si>
  <si>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</si>
  <si>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</si>
  <si>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</si>
  <si>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</si>
  <si>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</si>
  <si>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</si>
  <si>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</si>
  <si>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</si>
  <si>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</si>
  <si>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</si>
  <si>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</si>
  <si>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</si>
  <si>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</si>
  <si>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</si>
  <si>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</si>
  <si>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</si>
  <si>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</si>
  <si>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</si>
  <si>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</si>
  <si>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</si>
  <si>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</si>
  <si>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</si>
  <si>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</si>
  <si>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</si>
  <si>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</si>
  <si>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</si>
  <si>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</si>
  <si>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</si>
  <si>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</si>
  <si>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</si>
  <si>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</si>
  <si>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</si>
  <si>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</si>
  <si>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</si>
  <si>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</si>
  <si>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</si>
  <si>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</si>
  <si>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</si>
  <si>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</si>
  <si>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</si>
  <si>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</si>
  <si>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</si>
  <si>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</si>
  <si>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</si>
  <si>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</si>
  <si>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</si>
  <si>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</si>
  <si>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</si>
  <si>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</si>
  <si>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</si>
  <si>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</si>
  <si>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</si>
  <si>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</si>
  <si>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</si>
  <si>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</si>
  <si>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</si>
  <si>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</si>
  <si>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</si>
  <si>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</si>
  <si>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</si>
  <si>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</si>
  <si>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</si>
  <si>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</si>
  <si>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</si>
  <si>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</si>
  <si>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</si>
  <si>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</si>
  <si>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</si>
  <si>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</si>
  <si>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</si>
  <si>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</si>
  <si>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</si>
  <si>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</si>
  <si>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</si>
  <si>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</si>
  <si>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</si>
  <si>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</si>
  <si>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</si>
  <si>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</si>
  <si>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</si>
  <si>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</si>
  <si>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</si>
  <si>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</si>
  <si>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</si>
  <si>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</si>
  <si>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</si>
  <si>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</si>
  <si>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</si>
  <si>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</si>
  <si>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</si>
  <si>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</si>
  <si>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</si>
  <si>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</si>
  <si>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</si>
  <si>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</si>
  <si>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</si>
  <si>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</si>
  <si>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</si>
  <si>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</si>
  <si>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</si>
  <si>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</si>
  <si>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</si>
  <si>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</si>
  <si>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</si>
  <si>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</si>
  <si>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</si>
  <si>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</si>
  <si>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</si>
  <si>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</si>
  <si>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</si>
  <si>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</si>
  <si>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</si>
  <si>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</si>
  <si>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</si>
  <si>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</si>
  <si>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</si>
  <si>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</si>
  <si>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</si>
  <si>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</si>
  <si>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</si>
  <si>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</si>
  <si>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</si>
  <si>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</si>
  <si>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</si>
  <si>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</si>
  <si>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</si>
  <si>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</si>
  <si>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</si>
  <si>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</si>
  <si>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</si>
  <si>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</si>
  <si>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</si>
  <si>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</si>
  <si>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</si>
  <si>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</si>
  <si>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</si>
  <si>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</si>
  <si>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</si>
  <si>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</si>
  <si>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</si>
  <si>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</si>
  <si>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</si>
  <si>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</si>
  <si>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</si>
  <si>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</si>
  <si>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</si>
  <si>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</si>
  <si>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</si>
  <si>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</si>
  <si>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</si>
  <si>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</si>
  <si>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</si>
  <si>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</si>
  <si>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</si>
  <si>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</si>
  <si>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</si>
  <si>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</si>
  <si>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</si>
  <si>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</si>
  <si>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</si>
  <si>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</si>
  <si>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</si>
  <si>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</si>
  <si>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</si>
  <si>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</si>
  <si>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</si>
  <si>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</si>
  <si>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</si>
  <si>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</si>
  <si>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</si>
  <si>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</si>
  <si>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</si>
  <si>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</si>
  <si>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</si>
  <si>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</si>
  <si>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</si>
  <si>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</si>
  <si>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</si>
  <si>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</si>
  <si>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</si>
  <si>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</si>
  <si>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</si>
  <si>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</si>
  <si>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</si>
  <si>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</si>
  <si>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</si>
  <si>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</si>
  <si>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</si>
  <si>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</si>
  <si>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</si>
  <si>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</si>
  <si>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</si>
  <si>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</si>
  <si>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</si>
  <si>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</si>
  <si>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</si>
  <si>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</si>
  <si>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</si>
  <si>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</si>
  <si>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</si>
  <si>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</si>
  <si>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</si>
  <si>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</si>
  <si>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</si>
  <si>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</si>
  <si>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</si>
  <si>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</si>
  <si>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</si>
  <si>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</si>
  <si>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</si>
  <si>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</si>
  <si>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</si>
  <si>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</si>
  <si>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</si>
  <si>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</si>
  <si>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</si>
  <si>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</si>
  <si>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</si>
  <si>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</si>
  <si>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</si>
  <si>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</si>
  <si>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</si>
  <si>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</si>
  <si>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</si>
  <si>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</si>
  <si>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</si>
  <si>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</si>
  <si>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</si>
  <si>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</si>
  <si>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</si>
  <si>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</si>
  <si>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</si>
  <si>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</si>
  <si>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</si>
  <si>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</si>
  <si>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</si>
  <si>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</si>
  <si>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</si>
  <si>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</si>
  <si>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</si>
  <si>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</si>
  <si>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</si>
  <si>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</si>
  <si>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</si>
  <si>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</si>
  <si>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</si>
  <si>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</si>
  <si>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</si>
  <si>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</si>
  <si>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</si>
  <si>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</si>
  <si>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</si>
  <si>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</si>
  <si>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</si>
  <si>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</si>
  <si>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</si>
  <si>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</si>
  <si>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</si>
  <si>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</si>
  <si>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</si>
  <si>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</si>
  <si>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</si>
  <si>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</si>
  <si>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</si>
  <si>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</si>
  <si>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</si>
  <si>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</si>
  <si>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</si>
  <si>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</si>
  <si>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</si>
  <si>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</si>
  <si>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</si>
  <si>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</si>
  <si>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</si>
  <si>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</si>
  <si>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</si>
  <si>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</si>
  <si>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</si>
  <si>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</si>
  <si>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</si>
  <si>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</si>
  <si>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</si>
  <si>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</si>
  <si>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</si>
  <si>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</si>
  <si>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</si>
  <si>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</si>
  <si>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</si>
  <si>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</si>
  <si>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</si>
  <si>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</si>
  <si>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</si>
  <si>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</si>
  <si>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</si>
  <si>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</si>
  <si>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</si>
  <si>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</si>
  <si>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</si>
  <si>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</si>
  <si>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</si>
  <si>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</si>
  <si>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</si>
  <si>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</si>
  <si>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</si>
  <si>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</si>
  <si>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</si>
  <si>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</si>
  <si>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</si>
  <si>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</si>
  <si>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</si>
  <si>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</si>
  <si>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</si>
  <si>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</si>
  <si>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</si>
  <si>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</si>
  <si>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</si>
  <si>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</si>
  <si>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</si>
  <si>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</si>
  <si>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</si>
  <si>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</si>
  <si>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</si>
  <si>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</si>
  <si>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</si>
  <si>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</si>
  <si>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</si>
  <si>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</si>
  <si>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</si>
  <si>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</si>
  <si>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</si>
  <si>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</si>
  <si>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</si>
  <si>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</si>
  <si>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</si>
  <si>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</si>
  <si>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</si>
  <si>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</si>
  <si>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</si>
  <si>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</si>
  <si>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</si>
  <si>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</si>
  <si>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</si>
  <si>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</si>
  <si>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</si>
  <si>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</si>
  <si>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</si>
  <si>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</si>
  <si>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</si>
  <si>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</si>
  <si>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</si>
  <si>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</si>
  <si>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</si>
  <si>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</si>
  <si>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</si>
  <si>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</si>
  <si>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</si>
  <si>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</si>
  <si>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</si>
  <si>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</si>
  <si>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</si>
  <si>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</si>
  <si>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</si>
  <si>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</si>
  <si>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</si>
  <si>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</si>
  <si>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</si>
  <si>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</si>
  <si>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</si>
  <si>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</si>
  <si>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</si>
  <si>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</si>
  <si>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</si>
  <si>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</si>
  <si>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</si>
  <si>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</si>
  <si>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</si>
  <si>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</si>
  <si>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</si>
  <si>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</si>
  <si>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</si>
  <si>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</si>
  <si>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</si>
  <si>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</si>
  <si>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</si>
  <si>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</si>
  <si>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</si>
  <si>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</si>
  <si>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</si>
  <si>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</si>
  <si>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</si>
  <si>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</si>
  <si>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</si>
  <si>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</si>
  <si>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</si>
  <si>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</si>
  <si>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</si>
  <si>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</si>
  <si>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</si>
  <si>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</si>
  <si>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</si>
  <si>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</si>
  <si>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</si>
  <si>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</si>
  <si>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</si>
  <si>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</si>
  <si>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</si>
  <si>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</si>
  <si>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</si>
  <si>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</si>
  <si>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</si>
  <si>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</si>
  <si>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</si>
  <si>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</si>
  <si>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</si>
  <si>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</si>
  <si>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</si>
  <si>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</si>
  <si>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</si>
  <si>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</si>
  <si>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</si>
  <si>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</si>
  <si>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</si>
  <si>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</si>
  <si>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</si>
  <si>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</si>
  <si>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</si>
  <si>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</si>
  <si>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</si>
  <si>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</si>
  <si>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</si>
  <si>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</si>
  <si>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</si>
  <si>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</si>
  <si>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</si>
  <si>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</si>
  <si>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</si>
  <si>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</si>
  <si>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</si>
  <si>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</si>
  <si>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</si>
  <si>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</si>
  <si>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</si>
  <si>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</si>
  <si>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</si>
  <si>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</si>
  <si>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</si>
  <si>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</si>
  <si>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</si>
  <si>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</si>
  <si>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</si>
  <si>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</si>
  <si>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</si>
  <si>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</si>
  <si>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</si>
  <si>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</si>
  <si>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</si>
  <si>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</si>
  <si>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</si>
  <si>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</si>
  <si>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</si>
  <si>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</si>
  <si>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</si>
  <si>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</si>
  <si>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</si>
  <si>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</si>
  <si>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</si>
  <si>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</si>
  <si>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</si>
  <si>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</si>
  <si>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</si>
  <si>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</si>
  <si>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</si>
  <si>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</si>
  <si>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</si>
  <si>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</si>
  <si>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</si>
  <si>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</si>
  <si>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</si>
  <si>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</si>
  <si>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</si>
  <si>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</si>
  <si>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</si>
  <si>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</si>
  <si>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</si>
  <si>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</si>
  <si>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</si>
  <si>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</si>
  <si>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</si>
  <si>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</si>
  <si>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</si>
  <si>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</si>
  <si>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</si>
  <si>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</si>
  <si>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</si>
  <si>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</si>
  <si>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</si>
  <si>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</si>
  <si>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</si>
  <si>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</si>
  <si>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</si>
  <si>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</si>
  <si>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</si>
  <si>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</si>
  <si>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</si>
  <si>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</si>
  <si>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</si>
  <si>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</si>
  <si>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</si>
  <si>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</si>
  <si>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</si>
  <si>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</si>
  <si>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</si>
  <si>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</si>
  <si>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</si>
  <si>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</si>
  <si>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</si>
  <si>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</si>
  <si>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</si>
  <si>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</si>
  <si>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</si>
  <si>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</si>
  <si>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</si>
  <si>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</si>
  <si>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</si>
  <si>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</si>
  <si>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</si>
  <si>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</si>
  <si>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</si>
  <si>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</si>
  <si>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</si>
  <si>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</si>
  <si>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</si>
  <si>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</si>
  <si>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</si>
  <si>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</si>
  <si>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</si>
  <si>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</si>
  <si>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</si>
  <si>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</si>
  <si>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</si>
  <si>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</si>
  <si>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</si>
  <si>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</si>
  <si>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</si>
  <si>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</si>
  <si>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</si>
  <si>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</si>
  <si>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</si>
  <si>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</si>
  <si>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</si>
  <si>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</si>
  <si>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</si>
  <si>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</si>
  <si>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</si>
  <si>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</si>
  <si>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</si>
  <si>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</si>
  <si>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</si>
  <si>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</si>
  <si>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</si>
  <si>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</si>
  <si>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</si>
  <si>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</si>
  <si>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</si>
  <si>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</si>
  <si>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</si>
  <si>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</si>
  <si>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</si>
  <si>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</si>
  <si>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</si>
  <si>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</si>
  <si>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</si>
  <si>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</si>
  <si>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</si>
  <si>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</si>
  <si>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</si>
  <si>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</si>
  <si>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</si>
  <si>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</si>
  <si>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</si>
  <si>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</si>
  <si>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</si>
  <si>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</si>
  <si>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</si>
  <si>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</si>
  <si>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</si>
  <si>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</si>
  <si>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</si>
  <si>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</si>
  <si>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</si>
  <si>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</si>
  <si>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</si>
  <si>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</si>
  <si>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</si>
  <si>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</si>
  <si>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</si>
  <si>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</si>
  <si>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</si>
  <si>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</si>
  <si>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</si>
  <si>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</si>
  <si>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</si>
  <si>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</si>
  <si>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</si>
  <si>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</si>
  <si>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</si>
  <si>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</si>
  <si>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</si>
  <si>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</si>
  <si>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</si>
  <si>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</si>
  <si>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</si>
  <si>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</si>
  <si>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</si>
  <si>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</si>
  <si>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</si>
  <si>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</si>
  <si>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</si>
  <si>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</si>
  <si>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</si>
  <si>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</si>
  <si>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</si>
  <si>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</si>
  <si>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</si>
  <si>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</si>
  <si>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</si>
  <si>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</si>
  <si>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</si>
  <si>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</si>
  <si>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</si>
  <si>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</si>
  <si>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</si>
  <si>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</si>
  <si>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</si>
  <si>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</si>
  <si>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</si>
  <si>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</si>
  <si>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</si>
  <si>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</si>
  <si>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</si>
  <si>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</si>
  <si>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</si>
  <si>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</si>
  <si>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</si>
  <si>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</si>
  <si>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</si>
  <si>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</si>
  <si>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</si>
  <si>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</si>
  <si>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</si>
  <si>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</si>
  <si>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</si>
  <si>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</si>
  <si>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</si>
  <si>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</si>
  <si>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</si>
  <si>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</si>
  <si>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</si>
  <si>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</si>
  <si>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</si>
  <si>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</si>
  <si>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</si>
  <si>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</si>
  <si>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</si>
  <si>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</si>
  <si>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</si>
  <si>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</si>
  <si>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</si>
  <si>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</si>
  <si>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</si>
  <si>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</si>
  <si>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</si>
  <si>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</si>
  <si>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</si>
  <si>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</si>
  <si>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</si>
  <si>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</si>
  <si>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</si>
  <si>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</si>
  <si>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</si>
  <si>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</si>
  <si>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</si>
  <si>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</si>
  <si>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</si>
  <si>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</si>
  <si>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</si>
  <si>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</si>
  <si>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</si>
  <si>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</si>
  <si>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</si>
  <si>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</si>
  <si>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</si>
  <si>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</si>
  <si>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</si>
  <si>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</si>
  <si>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</si>
  <si>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</si>
  <si>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</si>
  <si>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</si>
  <si>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</si>
  <si>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</si>
  <si>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</si>
  <si>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</si>
  <si>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</si>
  <si>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</si>
  <si>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</si>
  <si>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</si>
  <si>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</si>
  <si>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</si>
  <si>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</si>
  <si>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</si>
  <si>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</si>
  <si>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</si>
  <si>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</si>
  <si>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</si>
  <si>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</si>
  <si>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</si>
  <si>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</si>
  <si>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</si>
  <si>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</si>
  <si>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</si>
  <si>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</si>
  <si>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</si>
  <si>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</si>
  <si>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</si>
  <si>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</si>
  <si>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</si>
  <si>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</si>
  <si>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</si>
  <si>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</si>
  <si>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</si>
  <si>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</si>
  <si>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</si>
  <si>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</si>
  <si>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</si>
  <si>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</si>
  <si>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</si>
  <si>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</si>
  <si>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</si>
  <si>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</si>
  <si>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</si>
  <si>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</si>
  <si>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</si>
  <si>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</si>
  <si>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</si>
  <si>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</si>
  <si>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</si>
  <si>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</si>
  <si>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</si>
  <si>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</si>
  <si>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</si>
  <si>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</si>
  <si>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</si>
  <si>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</si>
  <si>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</si>
  <si>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</si>
  <si>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</si>
  <si>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</si>
  <si>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</si>
  <si>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</si>
  <si>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</si>
  <si>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</si>
  <si>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</si>
  <si>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</si>
  <si>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</si>
  <si>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</si>
  <si>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</si>
  <si>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</si>
  <si>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</si>
  <si>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</si>
  <si>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</si>
  <si>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</si>
  <si>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</si>
  <si>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</si>
  <si>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</si>
  <si>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</si>
  <si>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</si>
  <si>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</si>
  <si>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</si>
  <si>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</si>
  <si>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</si>
  <si>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</si>
  <si>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</si>
  <si>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</si>
  <si>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</si>
  <si>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</si>
  <si>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</si>
  <si>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</si>
  <si>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</si>
  <si>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</si>
  <si>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</si>
  <si>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</si>
  <si>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</si>
  <si>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</si>
  <si>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</si>
  <si>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</si>
  <si>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</si>
  <si>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</si>
  <si>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</si>
  <si>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</si>
  <si>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</si>
  <si>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</si>
  <si>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</si>
  <si>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</si>
  <si>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</si>
  <si>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</si>
  <si>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</si>
  <si>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</si>
  <si>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</si>
  <si>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</si>
  <si>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</si>
  <si>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</si>
  <si>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</si>
  <si>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</si>
  <si>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</si>
  <si>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</si>
  <si>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</si>
  <si>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</si>
  <si>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</si>
  <si>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</si>
  <si>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</si>
  <si>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</si>
  <si>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</si>
  <si>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</si>
  <si>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</si>
  <si>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</si>
  <si>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</si>
  <si>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</si>
  <si>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</si>
  <si>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</si>
  <si>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</si>
  <si>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</si>
  <si>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</si>
  <si>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</si>
  <si>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</si>
  <si>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</si>
  <si>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</si>
  <si>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</si>
  <si>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</si>
  <si>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</si>
  <si>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</si>
  <si>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</si>
  <si>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</si>
  <si>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</si>
  <si>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</si>
  <si>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</si>
  <si>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</si>
  <si>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</si>
  <si>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</si>
  <si>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</si>
  <si>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</si>
  <si>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</si>
  <si>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</si>
  <si>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</si>
  <si>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</si>
  <si>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</si>
  <si>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</si>
  <si>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</si>
  <si>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</si>
  <si>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</si>
  <si>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</si>
  <si>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</si>
  <si>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</si>
  <si>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</si>
  <si>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</si>
  <si>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</si>
  <si>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</si>
  <si>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</si>
  <si>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</si>
  <si>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</si>
  <si>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</si>
  <si>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</si>
  <si>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</si>
  <si>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</si>
  <si>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</si>
  <si>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</si>
  <si>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</si>
  <si>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</si>
  <si>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</si>
  <si>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</si>
  <si>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</si>
  <si>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</si>
  <si>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</si>
  <si>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</si>
  <si>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</si>
  <si>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</si>
  <si>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</si>
  <si>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</si>
  <si>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</si>
  <si>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</si>
  <si>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</si>
  <si>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</si>
  <si>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</si>
  <si>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</si>
  <si>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</si>
  <si>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</si>
  <si>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</si>
  <si>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</si>
  <si>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</si>
  <si>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</si>
  <si>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</si>
  <si>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</si>
  <si>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</si>
  <si>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</si>
  <si>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</si>
  <si>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</si>
  <si>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</si>
  <si>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</si>
  <si>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</si>
  <si>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</si>
  <si>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</si>
  <si>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</si>
  <si>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</si>
  <si>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</si>
  <si>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</si>
  <si>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</si>
  <si>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</si>
  <si>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</si>
  <si>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</si>
  <si>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</si>
  <si>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</si>
  <si>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</si>
  <si>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</si>
  <si>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</si>
  <si>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</si>
  <si>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</si>
  <si>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</si>
  <si>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</si>
  <si>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</si>
  <si>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</si>
  <si>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</si>
  <si>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</si>
  <si>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</si>
  <si>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</si>
  <si>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</si>
  <si>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</si>
  <si>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</si>
  <si>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</si>
  <si>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</si>
  <si>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</si>
  <si>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</si>
  <si>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</si>
  <si>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</si>
  <si>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</si>
  <si>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</si>
  <si>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</si>
  <si>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</si>
  <si>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</si>
  <si>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</si>
  <si>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</si>
  <si>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</si>
  <si>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</si>
  <si>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</si>
  <si>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</si>
  <si>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</si>
  <si>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</si>
  <si>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</si>
  <si>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</si>
  <si>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</si>
  <si>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</si>
  <si>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</si>
  <si>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</si>
  <si>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</si>
  <si>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</si>
  <si>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</si>
  <si>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</si>
  <si>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</si>
  <si>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</si>
  <si>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</si>
  <si>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</si>
  <si>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</si>
  <si>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</si>
  <si>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</si>
  <si>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</si>
  <si>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</si>
  <si>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</si>
  <si>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</si>
  <si>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</si>
  <si>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</si>
  <si>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</si>
  <si>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</si>
  <si>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</si>
  <si>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</si>
  <si>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</si>
  <si>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</si>
  <si>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</si>
  <si>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</si>
  <si>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</si>
  <si>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</si>
  <si>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</si>
  <si>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</si>
  <si>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</si>
  <si>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</si>
  <si>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</si>
  <si>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</si>
  <si>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</si>
  <si>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</si>
  <si>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</si>
  <si>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</si>
  <si>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</si>
  <si>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</si>
  <si>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</si>
  <si>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</si>
  <si>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</si>
  <si>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</si>
  <si>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</si>
  <si>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</si>
  <si>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</si>
  <si>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</si>
  <si>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</si>
  <si>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</si>
  <si>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</si>
  <si>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</si>
  <si>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</si>
  <si>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</si>
  <si>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</si>
  <si>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</si>
  <si>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</si>
  <si>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</si>
  <si>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</si>
  <si>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</si>
  <si>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</si>
  <si>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</si>
  <si>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</si>
  <si>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</si>
  <si>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</si>
  <si>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</si>
  <si>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</si>
  <si>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</si>
  <si>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</si>
  <si>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</si>
  <si>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</si>
  <si>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</si>
  <si>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</si>
  <si>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</si>
  <si>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</si>
  <si>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</si>
  <si>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</si>
  <si>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</si>
  <si>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</si>
  <si>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</si>
  <si>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</si>
  <si>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</si>
  <si>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</si>
  <si>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</si>
  <si>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</si>
  <si>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</si>
  <si>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</si>
  <si>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</si>
  <si>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</si>
  <si>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</si>
  <si>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</si>
  <si>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</si>
  <si>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</si>
  <si>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</si>
  <si>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</si>
  <si>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</si>
  <si>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</si>
  <si>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</si>
  <si>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</si>
  <si>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</si>
  <si>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</si>
  <si>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</si>
  <si>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</si>
  <si>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</si>
  <si>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</si>
  <si>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</si>
  <si>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</si>
  <si>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</si>
  <si>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</si>
  <si>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</si>
  <si>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</si>
  <si>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</si>
  <si>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</si>
  <si>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</si>
  <si>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</si>
  <si>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</si>
  <si>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</si>
  <si>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</si>
  <si>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</si>
  <si>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</si>
  <si>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</si>
  <si>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</si>
  <si>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</si>
  <si>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</si>
  <si>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</si>
  <si>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</si>
  <si>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</si>
  <si>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</si>
  <si>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</si>
  <si>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</si>
  <si>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</si>
  <si>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</si>
  <si>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</si>
  <si>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</si>
  <si>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</si>
  <si>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</si>
  <si>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</si>
  <si>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</si>
  <si>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</si>
  <si>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</si>
  <si>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</si>
  <si>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</si>
  <si>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</si>
  <si>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</si>
  <si>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</si>
  <si>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</si>
  <si>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</si>
  <si>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</si>
  <si>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</si>
  <si>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</si>
  <si>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</si>
  <si>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</si>
  <si>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</si>
  <si>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</si>
  <si>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</si>
  <si>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</si>
  <si>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</si>
  <si>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</si>
  <si>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</si>
  <si>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</si>
  <si>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</si>
  <si>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</si>
  <si>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</si>
  <si>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</si>
  <si>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</si>
  <si>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</si>
  <si>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</si>
  <si>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</si>
  <si>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</si>
  <si>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</si>
  <si>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</si>
  <si>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</si>
  <si>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</si>
  <si>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</si>
  <si>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</si>
  <si>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</si>
  <si>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</si>
  <si>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</si>
  <si>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</si>
  <si>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</si>
  <si>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</si>
  <si>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</si>
  <si>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</si>
  <si>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</si>
  <si>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</si>
  <si>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</si>
  <si>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</si>
  <si>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</si>
  <si>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</si>
  <si>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</si>
  <si>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</si>
  <si>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</si>
  <si>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</si>
  <si>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</si>
  <si>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</si>
  <si>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</si>
  <si>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</si>
  <si>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</si>
  <si>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</si>
  <si>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</si>
  <si>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</si>
  <si>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</si>
  <si>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</si>
  <si>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</si>
  <si>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</si>
  <si>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</si>
  <si>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</si>
  <si>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</si>
  <si>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</si>
  <si>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</si>
  <si>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</si>
  <si>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</si>
  <si>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</si>
  <si>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</si>
  <si>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</si>
  <si>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</si>
  <si>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</si>
  <si>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</si>
  <si>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</si>
  <si>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</si>
  <si>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</si>
  <si>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</si>
  <si>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</si>
  <si>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</si>
  <si>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</si>
  <si>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</si>
  <si>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</si>
  <si>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</si>
  <si>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</si>
  <si>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</si>
  <si>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</si>
  <si>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</si>
  <si>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</si>
  <si>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</si>
  <si>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</si>
  <si>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</si>
  <si>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</si>
  <si>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</si>
  <si>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</si>
  <si>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</si>
  <si>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</si>
  <si>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</si>
  <si>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</si>
  <si>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</si>
  <si>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</si>
  <si>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</si>
  <si>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</si>
  <si>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</si>
  <si>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</si>
  <si>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</si>
  <si>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</si>
  <si>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</si>
  <si>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</si>
  <si>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</si>
  <si>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</si>
  <si>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</si>
  <si>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</si>
  <si>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</si>
  <si>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</si>
  <si>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</si>
  <si>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</si>
  <si>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</si>
  <si>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</si>
  <si>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</si>
  <si>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</si>
  <si>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</si>
  <si>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</si>
  <si>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</si>
  <si>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</si>
  <si>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</si>
  <si>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</si>
  <si>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</si>
  <si>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</si>
  <si>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</si>
  <si>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</si>
  <si>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</si>
  <si>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</si>
  <si>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</si>
  <si>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</si>
  <si>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</si>
  <si>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</si>
  <si>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</si>
  <si>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</si>
  <si>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</si>
  <si>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</si>
  <si>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</si>
  <si>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</si>
  <si>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</si>
  <si>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</si>
  <si>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</si>
  <si>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</si>
  <si>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</si>
  <si>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</si>
  <si>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</si>
  <si>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</si>
  <si>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</si>
  <si>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</si>
  <si>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</si>
  <si>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</si>
  <si>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</si>
  <si>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</si>
  <si>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</si>
  <si>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</si>
  <si>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</si>
  <si>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</si>
  <si>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</si>
  <si>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</si>
  <si>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</si>
  <si>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</si>
  <si>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</si>
  <si>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</si>
  <si>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</si>
  <si>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</si>
  <si>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</si>
  <si>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</si>
  <si>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</si>
  <si>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</si>
  <si>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</si>
  <si>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</si>
  <si>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</si>
  <si>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</si>
  <si>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</si>
  <si>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</si>
  <si>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</si>
  <si>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</si>
  <si>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</si>
  <si>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</si>
  <si>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</si>
  <si>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</si>
  <si>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</si>
  <si>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</si>
  <si>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</si>
  <si>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</si>
  <si>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</si>
  <si>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</si>
  <si>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</si>
  <si>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</si>
  <si>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</si>
  <si>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</si>
  <si>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</si>
  <si>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</si>
  <si>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</si>
  <si>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</si>
  <si>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</si>
  <si>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</si>
  <si>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</si>
  <si>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</si>
  <si>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</si>
  <si>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</si>
  <si>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</si>
  <si>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</si>
  <si>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</si>
  <si>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</si>
  <si>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</si>
  <si>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</si>
  <si>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</si>
  <si>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</si>
  <si>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</si>
  <si>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</si>
  <si>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</si>
  <si>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</si>
  <si>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</si>
  <si>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</si>
  <si>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</si>
  <si>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</si>
  <si>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</si>
  <si>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</si>
  <si>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</si>
  <si>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</si>
  <si>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</si>
  <si>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</si>
  <si>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</si>
  <si>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</si>
  <si>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</si>
  <si>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</si>
  <si>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</si>
  <si>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</si>
  <si>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</si>
  <si>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</si>
  <si>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</si>
  <si>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</si>
  <si>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</si>
  <si>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</si>
  <si>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</si>
  <si>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</si>
  <si>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</si>
  <si>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</si>
  <si>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</si>
  <si>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</si>
  <si>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</si>
  <si>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</si>
  <si>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</si>
  <si>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</si>
  <si>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</si>
  <si>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</si>
  <si>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</si>
  <si>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</si>
  <si>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</si>
  <si>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</si>
  <si>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</si>
  <si>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</si>
  <si>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</si>
  <si>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</si>
  <si>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</si>
  <si>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</si>
  <si>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</si>
  <si>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</si>
  <si>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</si>
  <si>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</si>
  <si>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</si>
  <si>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</si>
  <si>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</si>
  <si>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</si>
  <si>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</si>
  <si>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</si>
  <si>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</si>
  <si>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</si>
  <si>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</si>
  <si>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</si>
  <si>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</si>
  <si>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</si>
  <si>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</si>
  <si>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</si>
  <si>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</si>
  <si>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</si>
  <si>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</si>
  <si>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</si>
  <si>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</si>
  <si>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</si>
  <si>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</si>
  <si>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</si>
  <si>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</si>
  <si>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</si>
  <si>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</si>
  <si>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</si>
  <si>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</si>
  <si>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</si>
  <si>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</si>
  <si>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</si>
  <si>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</si>
  <si>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</si>
  <si>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</si>
  <si>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</si>
  <si>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</si>
  <si>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</si>
  <si>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</si>
  <si>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</si>
  <si>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</si>
  <si>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</si>
  <si>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</si>
  <si>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</si>
  <si>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</si>
  <si>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</si>
  <si>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</si>
  <si>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</si>
  <si>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</si>
  <si>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</si>
  <si>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</si>
  <si>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</si>
  <si>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</si>
  <si>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</si>
  <si>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</si>
  <si>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</si>
  <si>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</si>
  <si>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</si>
  <si>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</si>
  <si>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</si>
  <si>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</si>
  <si>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</si>
  <si>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</si>
  <si>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</si>
  <si>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</si>
  <si>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</si>
  <si>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</si>
  <si>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</si>
  <si>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</si>
  <si>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</si>
  <si>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</si>
  <si>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</si>
  <si>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</si>
  <si>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</si>
  <si>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</si>
  <si>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</si>
  <si>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</si>
  <si>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</si>
  <si>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</si>
  <si>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</si>
  <si>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</si>
  <si>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</si>
  <si>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</si>
  <si>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</si>
  <si>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</si>
  <si>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</si>
  <si>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</si>
  <si>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</si>
  <si>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</si>
  <si>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</si>
  <si>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</si>
  <si>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</si>
  <si>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</si>
  <si>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</si>
  <si>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</si>
  <si>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</si>
  <si>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</si>
  <si>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</si>
  <si>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</si>
  <si>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</si>
  <si>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</si>
  <si>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</si>
  <si>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</si>
  <si>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</si>
  <si>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</si>
  <si>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</si>
  <si>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</si>
  <si>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</si>
  <si>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</si>
  <si>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</si>
  <si>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</si>
  <si>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</si>
  <si>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</si>
  <si>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</si>
  <si>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</si>
  <si>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</si>
  <si>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</si>
  <si>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</si>
  <si>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</si>
  <si>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</si>
  <si>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</si>
  <si>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</si>
  <si>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</si>
  <si>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</si>
  <si>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</si>
  <si>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</si>
  <si>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</si>
  <si>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</si>
  <si>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</si>
  <si>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</si>
  <si>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</si>
  <si>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</si>
  <si>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</si>
  <si>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</si>
  <si>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</si>
  <si>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</si>
  <si>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</si>
  <si>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</si>
  <si>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</si>
  <si>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</si>
  <si>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</si>
  <si>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</si>
  <si>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</si>
  <si>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</si>
  <si>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</si>
  <si>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</si>
  <si>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</si>
  <si>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</si>
  <si>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</si>
  <si>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</si>
  <si>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</si>
  <si>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</si>
  <si>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</si>
  <si>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</si>
  <si>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</si>
  <si>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</si>
  <si>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</si>
  <si>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</si>
  <si>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</si>
  <si>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</si>
  <si>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</si>
  <si>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</si>
  <si>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</si>
  <si>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</si>
  <si>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</si>
  <si>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</si>
  <si>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</si>
  <si>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</si>
  <si>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</si>
  <si>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</si>
  <si>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</si>
  <si>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</si>
  <si>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</si>
  <si>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</si>
  <si>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</si>
  <si>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</si>
  <si>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</si>
  <si>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</si>
  <si>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</si>
  <si>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</si>
  <si>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</si>
  <si>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</si>
  <si>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</si>
  <si>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</si>
  <si>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</si>
  <si>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</si>
  <si>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</si>
  <si>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</si>
  <si>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</si>
  <si>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</si>
  <si>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</si>
  <si>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</si>
  <si>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</si>
  <si>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</si>
  <si>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</si>
  <si>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</si>
  <si>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</si>
  <si>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</si>
  <si>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</si>
  <si>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</si>
  <si>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</si>
  <si>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</si>
  <si>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</si>
  <si>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</si>
  <si>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</si>
  <si>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</si>
  <si>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</si>
  <si>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</si>
  <si>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</si>
  <si>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</si>
  <si>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</si>
  <si>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</si>
  <si>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</si>
  <si>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</si>
  <si>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</si>
  <si>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</si>
  <si>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</si>
  <si>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</si>
  <si>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</si>
  <si>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</si>
  <si>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</si>
  <si>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</si>
  <si>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</si>
  <si>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</si>
  <si>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</si>
  <si>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</si>
  <si>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</si>
  <si>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</si>
  <si>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</si>
  <si>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</si>
  <si>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</si>
  <si>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</si>
  <si>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</si>
  <si>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</si>
  <si>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</si>
  <si>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</si>
  <si>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</si>
  <si>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</si>
  <si>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</si>
  <si>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</si>
  <si>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</si>
  <si>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</si>
  <si>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</si>
  <si>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</si>
  <si>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</si>
  <si>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</si>
  <si>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</si>
  <si>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</si>
  <si>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</si>
  <si>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</si>
  <si>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</si>
  <si>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</si>
  <si>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</si>
  <si>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</si>
  <si>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</si>
  <si>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</si>
  <si>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</si>
  <si>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</si>
  <si>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</si>
  <si>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</si>
  <si>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</si>
  <si>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</si>
  <si>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</si>
  <si>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</si>
  <si>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</si>
  <si>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</si>
  <si>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</si>
  <si>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</si>
  <si>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</si>
  <si>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</si>
  <si>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</si>
  <si>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</si>
  <si>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</si>
  <si>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</si>
  <si>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</si>
  <si>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</si>
  <si>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</si>
  <si>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</si>
  <si>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</si>
  <si>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</si>
  <si>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</si>
  <si>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</si>
  <si>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</si>
  <si>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</si>
  <si>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</si>
  <si>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</si>
  <si>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</si>
  <si>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</si>
  <si>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</si>
  <si>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</si>
  <si>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</si>
  <si>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</si>
  <si>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</si>
  <si>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</si>
  <si>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</si>
  <si>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</si>
  <si>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</si>
  <si>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</si>
  <si>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</si>
  <si>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</si>
  <si>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</si>
  <si>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</si>
  <si>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</si>
  <si>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</si>
  <si>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</si>
  <si>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</si>
  <si>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</si>
  <si>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</si>
  <si>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</si>
  <si>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</si>
  <si>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</si>
  <si>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</si>
  <si>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</si>
  <si>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</si>
  <si>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</si>
  <si>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</si>
  <si>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</si>
  <si>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</si>
  <si>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</si>
  <si>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</si>
  <si>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</si>
  <si>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</si>
  <si>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</si>
  <si>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</si>
  <si>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</si>
  <si>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</si>
  <si>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</si>
  <si>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</si>
  <si>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</si>
  <si>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</si>
  <si>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</si>
  <si>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</si>
  <si>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</si>
  <si>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</si>
  <si>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</si>
  <si>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</si>
  <si>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</si>
  <si>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</si>
  <si>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</si>
  <si>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</si>
  <si>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</si>
  <si>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</si>
  <si>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</si>
  <si>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</si>
  <si>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</si>
  <si>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</si>
  <si>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</si>
  <si>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</si>
  <si>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</si>
  <si>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</si>
  <si>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</si>
  <si>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</si>
  <si>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</si>
  <si>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</si>
  <si>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</si>
  <si>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</si>
  <si>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</si>
  <si>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</si>
  <si>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</si>
  <si>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</si>
  <si>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</si>
  <si>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</si>
  <si>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</si>
  <si>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</si>
  <si>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</si>
  <si>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</si>
  <si>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</si>
  <si>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</si>
  <si>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</si>
  <si>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</si>
  <si>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</si>
  <si>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</si>
  <si>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</si>
  <si>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</si>
  <si>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</si>
  <si>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</si>
  <si>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</si>
  <si>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</si>
  <si>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</si>
  <si>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</si>
  <si>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</si>
  <si>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</si>
  <si>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</si>
  <si>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</si>
  <si>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</si>
  <si>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</si>
  <si>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</si>
  <si>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</si>
  <si>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</si>
  <si>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</si>
  <si>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</si>
  <si>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</si>
  <si>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</si>
  <si>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</si>
  <si>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</si>
  <si>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</si>
  <si>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</si>
  <si>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</si>
  <si>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</si>
  <si>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</si>
  <si>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</si>
  <si>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</si>
  <si>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</si>
  <si>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</si>
  <si>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</si>
  <si>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</si>
  <si>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</si>
  <si>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</si>
  <si>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</si>
  <si>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</si>
  <si>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</si>
  <si>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</si>
  <si>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</si>
  <si>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</si>
  <si>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</si>
  <si>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</si>
  <si>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</si>
  <si>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</si>
  <si>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</si>
  <si>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</si>
  <si>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</si>
  <si>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</si>
  <si>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</si>
  <si>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</si>
  <si>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</si>
  <si>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</si>
  <si>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</si>
  <si>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</si>
  <si>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</si>
  <si>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</si>
  <si>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</si>
  <si>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</si>
  <si>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</si>
  <si>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</si>
  <si>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</si>
  <si>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</si>
  <si>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</si>
  <si>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</si>
  <si>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</si>
  <si>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</si>
  <si>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</si>
  <si>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</si>
  <si>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</si>
  <si>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</si>
  <si>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</si>
  <si>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</si>
  <si>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</si>
  <si>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</si>
  <si>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</si>
  <si>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</si>
  <si>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</si>
  <si>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</si>
  <si>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</si>
  <si>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</si>
  <si>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</si>
  <si>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</si>
  <si>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</si>
  <si>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</si>
  <si>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</si>
  <si>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</si>
  <si>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</si>
  <si>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</si>
  <si>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</si>
  <si>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</si>
  <si>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</si>
  <si>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</si>
  <si>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</si>
  <si>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</si>
  <si>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</si>
  <si>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</si>
  <si>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</si>
  <si>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</si>
  <si>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</si>
  <si>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</si>
  <si>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</si>
  <si>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</si>
  <si>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</si>
  <si>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</si>
  <si>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</si>
  <si>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</si>
  <si>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</si>
  <si>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</si>
  <si>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</si>
  <si>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</si>
  <si>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</si>
  <si>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</si>
  <si>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</si>
  <si>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</si>
  <si>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</si>
  <si>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</si>
  <si>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</si>
  <si>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</si>
  <si>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</si>
  <si>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</si>
  <si>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</si>
  <si>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</si>
  <si>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</si>
  <si>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</si>
  <si>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</si>
  <si>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</si>
  <si>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</si>
  <si>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</si>
  <si>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</si>
  <si>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</si>
  <si>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</si>
  <si>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</si>
  <si>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</si>
  <si>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</si>
  <si>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</si>
  <si>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</si>
  <si>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</si>
  <si>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</si>
  <si>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</si>
  <si>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</si>
  <si>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</si>
  <si>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</si>
  <si>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</si>
  <si>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</si>
  <si>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</si>
  <si>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</si>
  <si>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</si>
  <si>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</si>
  <si>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</si>
  <si>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</si>
  <si>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</si>
  <si>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</si>
  <si>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</si>
  <si>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</si>
  <si>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</si>
  <si>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</si>
  <si>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</si>
  <si>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</si>
  <si>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</si>
  <si>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</si>
  <si>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</si>
  <si>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</si>
  <si>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</si>
  <si>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</si>
  <si>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</si>
  <si>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</si>
  <si>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</si>
  <si>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</si>
  <si>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</si>
  <si>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</si>
  <si>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</si>
  <si>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</si>
  <si>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</si>
  <si>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</si>
  <si>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</si>
  <si>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</si>
  <si>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</si>
  <si>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</si>
  <si>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</si>
  <si>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</si>
  <si>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</si>
  <si>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</si>
  <si>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</si>
  <si>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</si>
  <si>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</si>
  <si>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</si>
  <si>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</si>
  <si>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</si>
  <si>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</si>
  <si>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</si>
  <si>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</si>
  <si>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</si>
  <si>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</si>
  <si>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</si>
  <si>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</si>
  <si>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</si>
  <si>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</si>
  <si>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</si>
  <si>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</si>
  <si>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</si>
  <si>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</si>
  <si>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</si>
  <si>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</si>
  <si>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</si>
  <si>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</si>
  <si>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</si>
  <si>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</si>
  <si>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</si>
  <si>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</si>
  <si>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</si>
  <si>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</si>
  <si>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</si>
  <si>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</si>
  <si>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</si>
  <si>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</si>
  <si>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</si>
  <si>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</si>
  <si>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</si>
  <si>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</si>
  <si>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</si>
  <si>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</si>
  <si>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</si>
  <si>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</si>
  <si>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</si>
  <si>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</si>
  <si>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</si>
  <si>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</si>
  <si>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</si>
  <si>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</si>
  <si>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</si>
  <si>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</si>
  <si>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</si>
  <si>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</si>
  <si>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</si>
  <si>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</si>
  <si>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</si>
  <si>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</si>
  <si>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</si>
  <si>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</si>
  <si>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</si>
  <si>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</si>
  <si>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</si>
  <si>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</si>
  <si>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</si>
  <si>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</si>
  <si>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</si>
  <si>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</si>
  <si>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</si>
  <si>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</si>
  <si>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</si>
  <si>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</si>
  <si>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</si>
  <si>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</si>
  <si>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</si>
  <si>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</si>
  <si>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</si>
  <si>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</si>
  <si>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</si>
  <si>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</si>
  <si>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</si>
  <si>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</si>
  <si>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</si>
  <si>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</si>
  <si>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</si>
  <si>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</si>
  <si>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</si>
  <si>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</si>
  <si>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</si>
  <si>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</si>
  <si>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</si>
  <si>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</si>
  <si>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</si>
  <si>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</si>
  <si>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</si>
  <si>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</si>
  <si>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</si>
  <si>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</si>
  <si>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</si>
  <si>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</si>
  <si>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</si>
  <si>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</si>
  <si>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</si>
  <si>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</si>
  <si>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</si>
  <si>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</si>
  <si>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</si>
  <si>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</si>
  <si>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</si>
  <si>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</si>
  <si>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</si>
  <si>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</si>
  <si>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</si>
  <si>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</si>
  <si>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</si>
  <si>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</si>
  <si>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</si>
  <si>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</si>
  <si>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</si>
  <si>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</si>
  <si>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</si>
  <si>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</si>
  <si>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</si>
  <si>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</si>
  <si>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</si>
  <si>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</si>
  <si>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</si>
  <si>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</si>
  <si>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</si>
  <si>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</si>
  <si>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</si>
  <si>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</si>
  <si>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</si>
  <si>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</si>
  <si>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</si>
  <si>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</si>
  <si>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</si>
  <si>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</si>
  <si>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</si>
  <si>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</si>
  <si>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</si>
  <si>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</si>
  <si>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</si>
  <si>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</si>
  <si>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</si>
  <si>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</si>
  <si>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</si>
  <si>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</si>
  <si>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</si>
  <si>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</si>
  <si>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</si>
  <si>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</si>
  <si>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</si>
  <si>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</si>
  <si>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</si>
  <si>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</si>
  <si>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</si>
  <si>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</si>
  <si>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</si>
  <si>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</si>
  <si>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</si>
  <si>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</si>
  <si>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</si>
  <si>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</si>
  <si>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</si>
  <si>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</si>
  <si>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</si>
  <si>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</si>
  <si>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</si>
  <si>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</si>
  <si>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</si>
  <si>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</si>
  <si>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</si>
  <si>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</si>
  <si>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</si>
  <si>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</si>
  <si>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</si>
  <si>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</si>
  <si>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</si>
  <si>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</si>
  <si>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</si>
  <si>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</si>
  <si>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</si>
  <si>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</si>
  <si>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</si>
  <si>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</si>
  <si>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</si>
  <si>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</si>
  <si>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</si>
  <si>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</si>
  <si>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</si>
  <si>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</si>
  <si>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</si>
  <si>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</si>
  <si>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</si>
  <si>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</si>
  <si>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</si>
  <si>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</si>
  <si>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</si>
  <si>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</si>
  <si>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</si>
  <si>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</si>
  <si>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</si>
  <si>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</si>
  <si>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</si>
  <si>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</si>
  <si>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</si>
  <si>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</si>
  <si>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</si>
  <si>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</si>
  <si>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</si>
  <si>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</si>
  <si>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</si>
  <si>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</si>
  <si>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</si>
  <si>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</si>
  <si>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</si>
  <si>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</si>
  <si>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</si>
  <si>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</si>
  <si>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</si>
  <si>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</si>
  <si>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</si>
  <si>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</si>
  <si>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</si>
  <si>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</si>
  <si>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</si>
  <si>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</si>
  <si>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</si>
  <si>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</si>
  <si>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</si>
  <si>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</si>
  <si>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</si>
  <si>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</si>
  <si>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</si>
  <si>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</si>
  <si>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</si>
  <si>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</si>
  <si>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</si>
  <si>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</si>
  <si>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</si>
  <si>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</si>
  <si>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</si>
  <si>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</si>
  <si>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</si>
  <si>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</si>
  <si>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</si>
  <si>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</si>
  <si>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</si>
  <si>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</si>
  <si>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</si>
  <si>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</si>
  <si>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</si>
  <si>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</si>
  <si>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</si>
  <si>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</si>
  <si>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</si>
  <si>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</si>
  <si>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</si>
  <si>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</si>
  <si>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</si>
  <si>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</si>
  <si>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</si>
  <si>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</si>
  <si>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</si>
  <si>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</si>
  <si>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</si>
  <si>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</si>
  <si>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</si>
  <si>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</si>
  <si>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</si>
  <si>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</si>
  <si>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</si>
  <si>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</si>
  <si>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</si>
  <si>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</si>
  <si>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</si>
  <si>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</si>
  <si>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</si>
  <si>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</si>
  <si>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</si>
  <si>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</si>
  <si>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</si>
  <si>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</si>
  <si>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</si>
  <si>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</si>
  <si>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</si>
  <si>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</si>
  <si>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</si>
  <si>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</si>
  <si>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</si>
  <si>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</si>
  <si>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</si>
  <si>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</si>
  <si>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</si>
  <si>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</si>
  <si>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</si>
  <si>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</si>
  <si>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</si>
  <si>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</si>
  <si>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</si>
  <si>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</si>
  <si>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</si>
  <si>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</si>
  <si>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</si>
  <si>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</si>
  <si>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</si>
  <si>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</si>
  <si>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</si>
  <si>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</si>
  <si>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</si>
  <si>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</si>
  <si>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</si>
  <si>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</si>
  <si>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</si>
  <si>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</si>
  <si>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</si>
  <si>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</si>
  <si>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</si>
  <si>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</si>
  <si>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</si>
  <si>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</si>
  <si>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</si>
  <si>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</si>
  <si>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</si>
  <si>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</si>
  <si>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</si>
  <si>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</si>
  <si>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</si>
  <si>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</si>
  <si>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</si>
  <si>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</si>
  <si>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</si>
  <si>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</si>
  <si>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</si>
  <si>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</si>
  <si>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</si>
  <si>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</si>
  <si>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</si>
  <si>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</si>
  <si>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</si>
  <si>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</si>
  <si>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</si>
  <si>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</si>
  <si>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</si>
  <si>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</si>
  <si>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</si>
  <si>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</si>
  <si>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</si>
  <si>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</si>
  <si>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</si>
  <si>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</si>
  <si>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</si>
  <si>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</si>
  <si>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</si>
  <si>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</si>
  <si>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</si>
  <si>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</si>
  <si>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</si>
  <si>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</si>
  <si>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</si>
  <si>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</si>
  <si>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</si>
  <si>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</si>
  <si>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</si>
  <si>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</si>
  <si>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</si>
  <si>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</si>
  <si>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</si>
  <si>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</si>
  <si>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</si>
  <si>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</si>
  <si>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</si>
  <si>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</si>
  <si>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</si>
  <si>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</si>
  <si>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</si>
  <si>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</si>
  <si>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</si>
  <si>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</si>
  <si>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</si>
  <si>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</si>
  <si>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</si>
  <si>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</si>
  <si>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</si>
  <si>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</si>
  <si>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</si>
  <si>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</si>
  <si>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</si>
  <si>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</si>
  <si>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</si>
  <si>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</si>
  <si>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</si>
  <si>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</si>
  <si>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</si>
  <si>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</si>
  <si>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</si>
  <si>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</si>
  <si>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</si>
  <si>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</si>
  <si>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</si>
  <si>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</si>
  <si>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</si>
  <si>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</si>
  <si>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</si>
  <si>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</si>
  <si>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</si>
  <si>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</si>
  <si>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</si>
  <si>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</si>
  <si>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</si>
  <si>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</si>
  <si>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</si>
  <si>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</si>
  <si>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</si>
  <si>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</si>
  <si>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</si>
  <si>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</si>
  <si>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</si>
  <si>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</si>
  <si>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</si>
  <si>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</si>
  <si>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</si>
  <si>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</si>
  <si>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</si>
  <si>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</si>
  <si>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</si>
  <si>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</si>
  <si>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</si>
  <si>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</si>
  <si>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</si>
  <si>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</si>
  <si>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</si>
  <si>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</si>
  <si>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</si>
  <si>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</si>
  <si>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</si>
  <si>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</si>
  <si>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</si>
  <si>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</si>
  <si>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</si>
  <si>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</si>
  <si>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</si>
  <si>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</si>
  <si>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</si>
  <si>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</si>
  <si>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</si>
  <si>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</si>
  <si>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</si>
  <si>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</si>
  <si>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</si>
  <si>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</si>
  <si>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</si>
  <si>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</si>
  <si>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</si>
  <si>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</si>
  <si>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</si>
  <si>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</si>
  <si>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</si>
  <si>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</si>
  <si>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</si>
  <si>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</si>
  <si>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</si>
  <si>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</si>
  <si>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</si>
  <si>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</si>
  <si>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</si>
  <si>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</si>
  <si>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</si>
  <si>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</si>
  <si>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</si>
  <si>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</si>
  <si>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</si>
  <si>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</si>
  <si>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</si>
  <si>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</si>
  <si>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</si>
  <si>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</si>
  <si>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</si>
  <si>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</si>
  <si>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</si>
  <si>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</si>
  <si>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</si>
  <si>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</si>
  <si>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</si>
  <si>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</si>
  <si>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</si>
  <si>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</si>
  <si>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</si>
  <si>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</si>
  <si>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</si>
  <si>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</si>
  <si>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</si>
  <si>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</si>
  <si>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</si>
  <si>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</si>
  <si>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</si>
  <si>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</si>
  <si>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</si>
  <si>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</si>
  <si>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</si>
  <si>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</si>
  <si>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</si>
  <si>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</si>
  <si>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</si>
  <si>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</si>
  <si>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</si>
  <si>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</si>
  <si>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</si>
  <si>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</si>
  <si>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</si>
  <si>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</si>
  <si>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</si>
  <si>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</si>
  <si>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</si>
  <si>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</si>
  <si>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</si>
  <si>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</si>
  <si>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</si>
  <si>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</si>
  <si>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</si>
  <si>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</si>
  <si>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</si>
  <si>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</si>
  <si>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</si>
  <si>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</si>
  <si>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</si>
  <si>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</si>
  <si>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</si>
  <si>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</si>
  <si>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</si>
  <si>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</si>
  <si>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</si>
  <si>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</si>
  <si>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</si>
  <si>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</si>
  <si>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</si>
  <si>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</si>
  <si>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</si>
  <si>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</si>
  <si>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</si>
  <si>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</si>
  <si>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</si>
  <si>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</si>
  <si>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</si>
  <si>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</si>
  <si>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</si>
  <si>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</si>
  <si>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</si>
  <si>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</si>
  <si>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</si>
  <si>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</si>
  <si>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</si>
  <si>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</si>
  <si>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</si>
  <si>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</si>
  <si>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</si>
  <si>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</si>
  <si>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</si>
  <si>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</si>
  <si>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</si>
  <si>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</si>
  <si>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</si>
  <si>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</si>
  <si>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</si>
  <si>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</si>
  <si>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</si>
  <si>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</si>
  <si>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</si>
  <si>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</si>
  <si>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</si>
  <si>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</si>
  <si>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</si>
  <si>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</si>
  <si>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</si>
  <si>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</si>
  <si>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</si>
  <si>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</si>
  <si>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</si>
  <si>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</si>
  <si>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</si>
  <si>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</si>
  <si>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</si>
  <si>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</si>
  <si>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</si>
  <si>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</si>
  <si>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</si>
  <si>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</si>
  <si>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</si>
  <si>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</si>
  <si>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</si>
  <si>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</si>
  <si>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</si>
  <si>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</si>
  <si>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</si>
  <si>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</si>
  <si>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</si>
  <si>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</si>
  <si>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</si>
  <si>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</si>
  <si>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</si>
  <si>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</si>
  <si>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</si>
  <si>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</si>
  <si>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</si>
  <si>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</si>
  <si>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</si>
  <si>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</si>
  <si>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</si>
  <si>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</si>
  <si>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</si>
  <si>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</si>
  <si>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</si>
  <si>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</si>
  <si>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</si>
  <si>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</si>
  <si>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</si>
  <si>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</si>
  <si>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</si>
  <si>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</si>
  <si>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</si>
  <si>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</si>
  <si>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</si>
  <si>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</si>
  <si>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</si>
  <si>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</si>
  <si>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</si>
  <si>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</si>
  <si>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</si>
  <si>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</si>
  <si>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</si>
  <si>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</si>
  <si>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</si>
  <si>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</si>
  <si>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</si>
  <si>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</si>
  <si>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</si>
  <si>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</si>
  <si>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</si>
  <si>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</si>
  <si>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</si>
  <si>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</si>
  <si>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</si>
  <si>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</si>
  <si>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</si>
  <si>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</si>
  <si>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</si>
  <si>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</si>
  <si>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</si>
  <si>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</si>
  <si>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</si>
  <si>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</si>
  <si>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</si>
  <si>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</si>
  <si>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</si>
  <si>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</si>
  <si>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</si>
  <si>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</si>
  <si>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</si>
  <si>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</si>
  <si>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</si>
  <si>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</si>
  <si>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</si>
  <si>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</si>
  <si>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</si>
  <si>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</si>
  <si>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</si>
  <si>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</si>
  <si>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</si>
  <si>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</si>
  <si>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</si>
  <si>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</si>
  <si>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</si>
  <si>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</si>
  <si>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</si>
  <si>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</si>
  <si>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</si>
  <si>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</si>
  <si>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</si>
  <si>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</si>
  <si>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</si>
  <si>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</si>
  <si>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</si>
  <si>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</si>
  <si>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</si>
  <si>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</si>
  <si>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</si>
  <si>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</si>
  <si>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</si>
  <si>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</si>
  <si>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</si>
  <si>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</si>
  <si>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</si>
  <si>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</si>
  <si>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</si>
  <si>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</si>
  <si>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</si>
  <si>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</si>
  <si>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</si>
  <si>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</si>
  <si>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</si>
  <si>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</si>
  <si>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</si>
  <si>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</si>
  <si>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</si>
  <si>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</si>
  <si>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</si>
  <si>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</si>
  <si>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</si>
  <si>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</si>
  <si>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</si>
  <si>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</si>
  <si>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</si>
  <si>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</si>
  <si>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</si>
  <si>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</si>
  <si>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</si>
  <si>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</si>
  <si>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</si>
  <si>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</si>
  <si>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</si>
  <si>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</si>
  <si>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</si>
  <si>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</si>
  <si>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</si>
  <si>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</si>
  <si>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</si>
  <si>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</si>
  <si>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</si>
  <si>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</si>
  <si>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</si>
  <si>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</si>
  <si>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</si>
  <si>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</si>
  <si>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</si>
  <si>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</si>
  <si>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</si>
  <si>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</si>
  <si>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</si>
  <si>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</si>
  <si>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</si>
  <si>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</si>
  <si>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</si>
  <si>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</si>
  <si>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</si>
  <si>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</si>
  <si>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</si>
  <si>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</si>
  <si>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</si>
  <si>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</si>
  <si>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</si>
  <si>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</si>
  <si>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</si>
  <si>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</si>
  <si>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</si>
  <si>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</si>
  <si>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</si>
  <si>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</si>
  <si>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</si>
  <si>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</si>
  <si>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</si>
  <si>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</si>
  <si>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</si>
  <si>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</si>
  <si>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</si>
  <si>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</si>
  <si>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</si>
  <si>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</si>
  <si>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</si>
  <si>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</si>
  <si>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</si>
  <si>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</si>
  <si>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</si>
  <si>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</si>
  <si>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</si>
  <si>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</si>
  <si>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</si>
  <si>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</si>
  <si>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</si>
  <si>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</si>
  <si>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</si>
  <si>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</si>
  <si>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</si>
  <si>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</si>
  <si>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</si>
  <si>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</si>
  <si>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</si>
  <si>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</si>
  <si>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</si>
  <si>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</si>
  <si>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</si>
  <si>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</si>
  <si>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</si>
  <si>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</si>
  <si>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</si>
  <si>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</si>
  <si>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</si>
  <si>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</si>
  <si>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</si>
  <si>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</si>
  <si>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</si>
  <si>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</si>
  <si>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</si>
  <si>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</si>
  <si>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</si>
  <si>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</si>
  <si>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</si>
  <si>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</si>
  <si>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</si>
  <si>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</si>
  <si>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</si>
  <si>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</si>
  <si>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</si>
  <si>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</si>
  <si>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</si>
  <si>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</si>
  <si>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</si>
  <si>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</si>
  <si>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</si>
  <si>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</si>
  <si>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</si>
  <si>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</si>
  <si>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</si>
  <si>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</si>
  <si>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</si>
  <si>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</si>
  <si>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</si>
  <si>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</si>
  <si>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</si>
  <si>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</si>
  <si>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</si>
  <si>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</si>
  <si>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</si>
  <si>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</si>
  <si>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</si>
  <si>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</si>
  <si>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</si>
  <si>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</si>
  <si>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</si>
  <si>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</si>
  <si>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</si>
  <si>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</si>
  <si>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</si>
  <si>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</si>
  <si>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</si>
  <si>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</si>
  <si>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</si>
  <si>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</si>
  <si>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</si>
  <si>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</si>
  <si>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</si>
  <si>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</si>
  <si>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</si>
  <si>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</si>
  <si>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</si>
  <si>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</si>
  <si>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</si>
  <si>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</si>
  <si>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</si>
  <si>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</si>
  <si>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</si>
  <si>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</si>
  <si>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</si>
  <si>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</si>
  <si>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</si>
  <si>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</si>
  <si>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</si>
  <si>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</si>
  <si>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</si>
  <si>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</si>
  <si>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</si>
  <si>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</si>
  <si>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</si>
  <si>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</si>
  <si>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</si>
  <si>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</si>
  <si>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</si>
  <si>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</si>
  <si>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</si>
  <si>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</si>
  <si>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</si>
  <si>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</si>
  <si>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</si>
  <si>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</si>
  <si>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</si>
  <si>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</si>
  <si>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</si>
  <si>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</si>
  <si>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</si>
  <si>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</si>
  <si>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</si>
  <si>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</si>
  <si>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</si>
  <si>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</si>
  <si>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</si>
  <si>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</si>
  <si>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</si>
  <si>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</si>
  <si>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</si>
  <si>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</si>
  <si>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</si>
  <si>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</si>
  <si>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</si>
  <si>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</si>
  <si>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</si>
  <si>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</si>
  <si>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</si>
  <si>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</si>
  <si>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</si>
  <si>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</si>
  <si>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</si>
  <si>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</si>
  <si>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</si>
  <si>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</si>
  <si>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</si>
  <si>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</si>
  <si>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</si>
  <si>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</si>
  <si>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</si>
  <si>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</si>
  <si>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</si>
  <si>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</si>
  <si>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</si>
  <si>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</si>
  <si>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</si>
  <si>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</si>
  <si>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</si>
  <si>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</si>
  <si>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</si>
  <si>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</si>
  <si>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</si>
  <si>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</si>
  <si>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</si>
  <si>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</si>
  <si>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</si>
  <si>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</si>
  <si>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</si>
  <si>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</si>
  <si>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</si>
  <si>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</si>
  <si>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</si>
  <si>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</si>
  <si>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</si>
  <si>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</si>
  <si>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</si>
  <si>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</si>
  <si>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</si>
  <si>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</si>
  <si>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</si>
  <si>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</si>
  <si>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</si>
  <si>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</si>
  <si>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</si>
  <si>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</si>
  <si>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</si>
  <si>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</si>
  <si>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</si>
  <si>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</si>
  <si>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</si>
  <si>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</si>
  <si>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</si>
  <si>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</si>
  <si>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</si>
  <si>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</si>
  <si>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</si>
  <si>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</si>
  <si>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</si>
  <si>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</si>
  <si>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</si>
  <si>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</si>
  <si>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</si>
  <si>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</si>
  <si>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</si>
  <si>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</si>
  <si>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</si>
  <si>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</si>
  <si>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</si>
  <si>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</si>
  <si>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</si>
  <si>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</si>
  <si>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</si>
  <si>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</si>
  <si>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</si>
  <si>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</si>
  <si>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</si>
  <si>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</si>
  <si>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</si>
  <si>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</si>
  <si>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</si>
  <si>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</si>
  <si>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</si>
  <si>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</si>
  <si>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</si>
  <si>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</si>
  <si>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</si>
  <si>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</si>
  <si>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</si>
  <si>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</si>
  <si>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</si>
  <si>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</si>
  <si>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</si>
  <si>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</si>
  <si>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</si>
  <si>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</si>
  <si>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</si>
  <si>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</si>
  <si>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</si>
  <si>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</si>
  <si>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</si>
  <si>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</si>
  <si>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</si>
  <si>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</si>
  <si>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</si>
  <si>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</si>
  <si>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</si>
  <si>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</si>
  <si>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</si>
  <si>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</si>
  <si>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</si>
  <si>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</si>
  <si>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</si>
  <si>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</si>
  <si>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</si>
  <si>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</si>
  <si>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</si>
  <si>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</si>
  <si>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</si>
  <si>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</si>
  <si>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</si>
  <si>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</si>
  <si>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</si>
  <si>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</si>
  <si>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</si>
  <si>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</si>
  <si>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</si>
  <si>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</si>
  <si>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</si>
  <si>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</si>
  <si>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</si>
  <si>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</si>
  <si>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</si>
  <si>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</si>
  <si>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</si>
  <si>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</si>
  <si>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</si>
  <si>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</si>
  <si>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</si>
  <si>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</si>
  <si>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</si>
  <si>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</si>
  <si>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</si>
  <si>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</si>
  <si>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</si>
  <si>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</si>
  <si>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</si>
  <si>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</si>
  <si>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</si>
  <si>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</si>
  <si>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</si>
  <si>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</si>
  <si>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</si>
  <si>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</si>
  <si>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</si>
  <si>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</si>
  <si>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</si>
  <si>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</si>
  <si>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</si>
  <si>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</si>
  <si>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</si>
  <si>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</si>
  <si>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</si>
  <si>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</si>
  <si>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</si>
  <si>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</si>
  <si>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</si>
  <si>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</si>
  <si>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</si>
  <si>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</si>
  <si>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</si>
  <si>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</si>
  <si>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</si>
  <si>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</si>
  <si>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</si>
  <si>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</si>
  <si>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</si>
  <si>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</si>
  <si>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</si>
  <si>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</si>
  <si>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</si>
  <si>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</si>
  <si>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</si>
  <si>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</si>
  <si>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</si>
  <si>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</si>
  <si>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</si>
  <si>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</si>
  <si>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</si>
  <si>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</si>
  <si>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</si>
  <si>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</si>
  <si>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</si>
  <si>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</si>
  <si>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</si>
  <si>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</si>
  <si>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</si>
  <si>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</si>
  <si>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</si>
  <si>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</si>
  <si>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</si>
  <si>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</si>
  <si>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</si>
  <si>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</si>
  <si>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</si>
  <si>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</si>
  <si>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</si>
  <si>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</si>
  <si>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</si>
  <si>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</si>
  <si>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</si>
  <si>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</si>
  <si>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</si>
  <si>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</si>
  <si>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</si>
  <si>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</si>
  <si>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</si>
  <si>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</si>
  <si>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</si>
  <si>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</si>
  <si>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</si>
  <si>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</si>
  <si>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</si>
  <si>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</si>
  <si>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</si>
  <si>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</si>
  <si>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</si>
  <si>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</si>
  <si>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</si>
  <si>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</si>
  <si>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</si>
  <si>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</si>
  <si>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</si>
  <si>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</si>
  <si>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</si>
  <si>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</si>
  <si>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</si>
  <si>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</si>
  <si>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</si>
  <si>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</si>
  <si>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</si>
  <si>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</si>
  <si>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</si>
  <si>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</si>
  <si>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</si>
  <si>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</si>
  <si>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</si>
  <si>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</si>
  <si>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</si>
  <si>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</si>
  <si>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</si>
  <si>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</si>
  <si>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</si>
  <si>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</si>
  <si>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</si>
  <si>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</si>
  <si>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</si>
  <si>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</si>
  <si>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</si>
  <si>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</si>
  <si>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</si>
  <si>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</si>
  <si>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</si>
  <si>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</si>
  <si>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</si>
  <si>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</si>
  <si>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</si>
  <si>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</si>
  <si>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</si>
  <si>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</si>
  <si>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</si>
  <si>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</si>
  <si>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</si>
  <si>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</si>
  <si>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</si>
  <si>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</si>
  <si>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</si>
  <si>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</si>
  <si>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</si>
  <si>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</si>
  <si>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</si>
  <si>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</si>
  <si>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</si>
  <si>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</si>
  <si>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</si>
  <si>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</si>
  <si>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</si>
  <si>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</si>
  <si>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</si>
  <si>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</si>
  <si>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</si>
  <si>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</si>
  <si>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</si>
  <si>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</si>
  <si>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</si>
  <si>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</si>
  <si>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</si>
  <si>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</si>
  <si>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</si>
  <si>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</si>
  <si>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</si>
  <si>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</si>
  <si>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</si>
  <si>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</si>
  <si>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</si>
  <si>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</si>
  <si>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</si>
  <si>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</si>
  <si>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</si>
  <si>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</si>
  <si>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</si>
  <si>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</si>
  <si>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</si>
  <si>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</si>
  <si>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</si>
  <si>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</si>
  <si>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</si>
  <si>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</si>
  <si>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</si>
  <si>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</si>
  <si>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</si>
  <si>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</si>
  <si>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</si>
  <si>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</si>
  <si>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</si>
  <si>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</si>
  <si>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</si>
  <si>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</si>
  <si>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</si>
  <si>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</si>
  <si>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</si>
  <si>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</si>
  <si>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</si>
  <si>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</si>
  <si>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</si>
  <si>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</si>
  <si>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</si>
  <si>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</si>
  <si>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</si>
  <si>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</si>
  <si>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</si>
  <si>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</si>
  <si>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</si>
  <si>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</si>
  <si>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</si>
  <si>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</si>
  <si>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</si>
  <si>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</si>
  <si>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</si>
  <si>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</si>
  <si>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</si>
  <si>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</si>
  <si>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</si>
  <si>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</si>
  <si>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</si>
  <si>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</si>
  <si>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</si>
  <si>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</si>
  <si>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</si>
  <si>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</si>
  <si>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</si>
  <si>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</si>
  <si>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</si>
  <si>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</si>
  <si>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</si>
  <si>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</si>
  <si>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</si>
  <si>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</si>
  <si>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</si>
  <si>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</si>
  <si>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</si>
  <si>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</si>
  <si>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</si>
  <si>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</si>
  <si>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</si>
  <si>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</si>
  <si>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</si>
  <si>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</si>
  <si>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</si>
  <si>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</si>
  <si>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</si>
  <si>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</si>
  <si>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</si>
  <si>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</si>
  <si>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</si>
  <si>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</si>
  <si>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</si>
  <si>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</si>
  <si>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</si>
  <si>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</si>
  <si>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</si>
  <si>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</si>
  <si>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</si>
  <si>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</si>
  <si>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</si>
  <si>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</si>
  <si>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</si>
  <si>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</si>
  <si>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</si>
  <si>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</si>
  <si>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</si>
  <si>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</si>
  <si>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</si>
  <si>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</si>
  <si>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</si>
  <si>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</si>
  <si>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</si>
  <si>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</si>
  <si>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</si>
  <si>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</si>
  <si>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</si>
  <si>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</si>
  <si>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</si>
  <si>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</si>
  <si>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</si>
  <si>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</si>
  <si>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</si>
  <si>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</si>
  <si>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</si>
  <si>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</si>
  <si>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</si>
  <si>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</si>
  <si>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</si>
  <si>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</si>
  <si>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</si>
  <si>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</si>
  <si>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</si>
  <si>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</si>
  <si>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</si>
  <si>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</si>
  <si>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</si>
  <si>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</si>
  <si>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</si>
  <si>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</si>
  <si>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</si>
  <si>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</si>
  <si>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</si>
  <si>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</si>
  <si>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</si>
  <si>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</si>
  <si>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</si>
  <si>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</si>
  <si>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</si>
  <si>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</si>
  <si>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</si>
  <si>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</si>
  <si>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</si>
  <si>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</si>
  <si>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</si>
  <si>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</si>
  <si>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</si>
  <si>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</si>
  <si>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</si>
  <si>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</si>
  <si>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</si>
  <si>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</si>
  <si>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</si>
  <si>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</si>
  <si>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</si>
  <si>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</si>
  <si>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</si>
  <si>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</si>
  <si>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</si>
  <si>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</si>
  <si>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</si>
  <si>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</si>
  <si>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</si>
  <si>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</si>
  <si>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</si>
  <si>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</si>
  <si>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</si>
  <si>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</si>
  <si>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</si>
  <si>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</si>
  <si>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</si>
  <si>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</si>
  <si>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</si>
  <si>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</si>
  <si>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</si>
  <si>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</si>
  <si>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</si>
  <si>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</si>
  <si>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</si>
  <si>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</si>
  <si>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</si>
  <si>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</si>
  <si>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</si>
  <si>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</si>
  <si>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</si>
  <si>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</si>
  <si>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</si>
  <si>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</si>
  <si>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</si>
  <si>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</si>
  <si>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</si>
  <si>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</si>
  <si>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</si>
  <si>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</si>
  <si>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</si>
  <si>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</si>
  <si>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</si>
  <si>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</si>
  <si>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</si>
  <si>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</si>
  <si>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</si>
  <si>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</si>
  <si>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</si>
  <si>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</si>
  <si>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</si>
  <si>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</si>
  <si>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</si>
  <si>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</si>
  <si>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</si>
  <si>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</si>
  <si>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</si>
  <si>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</si>
  <si>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</si>
  <si>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</si>
  <si>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</si>
  <si>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</si>
  <si>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</si>
  <si>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</si>
  <si>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</si>
  <si>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</si>
  <si>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</si>
  <si>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</si>
  <si>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</si>
  <si>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</si>
  <si>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</si>
  <si>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</si>
  <si>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</si>
  <si>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</si>
  <si>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</si>
  <si>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</si>
  <si>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</si>
  <si>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</si>
  <si>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</si>
  <si>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</si>
  <si>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</si>
  <si>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</si>
  <si>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</si>
  <si>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</si>
  <si>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</si>
  <si>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</si>
  <si>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</si>
  <si>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</si>
  <si>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</si>
  <si>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</si>
  <si>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</si>
  <si>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</si>
  <si>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</si>
  <si>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</si>
  <si>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</si>
  <si>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</si>
  <si>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</si>
  <si>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</si>
  <si>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</si>
  <si>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</si>
  <si>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</si>
  <si>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</si>
  <si>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</si>
  <si>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</si>
  <si>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</si>
  <si>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</si>
  <si>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</si>
  <si>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</si>
  <si>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</si>
  <si>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</si>
  <si>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</si>
  <si>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</si>
  <si>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</si>
  <si>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</si>
  <si>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</si>
  <si>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</si>
  <si>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</si>
  <si>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</si>
  <si>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</si>
  <si>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</si>
  <si>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</si>
  <si>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</si>
  <si>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</si>
  <si>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</si>
  <si>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</si>
  <si>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</si>
  <si>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</si>
  <si>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</si>
  <si>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</si>
  <si>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</si>
  <si>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</si>
  <si>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</si>
  <si>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</si>
  <si>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</si>
  <si>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</si>
  <si>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</si>
  <si>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</si>
  <si>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</si>
  <si>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</si>
  <si>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</si>
  <si>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</si>
  <si>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</si>
  <si>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</si>
  <si>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</si>
  <si>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</si>
  <si>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</si>
  <si>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</si>
  <si>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</si>
  <si>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</si>
  <si>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</si>
  <si>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</si>
  <si>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</si>
  <si>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</si>
  <si>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</si>
  <si>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</si>
  <si>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</si>
  <si>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</si>
  <si>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</si>
  <si>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</si>
  <si>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</si>
  <si>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</si>
  <si>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</si>
  <si>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</si>
  <si>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</si>
  <si>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</si>
  <si>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</si>
  <si>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</si>
  <si>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</si>
  <si>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</si>
  <si>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</si>
  <si>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</si>
  <si>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</si>
  <si>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</si>
  <si>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</si>
  <si>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</si>
  <si>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</si>
  <si>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</si>
  <si>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</si>
  <si>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</si>
  <si>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</si>
  <si>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</si>
  <si>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</si>
  <si>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</si>
  <si>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</si>
  <si>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</si>
  <si>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</si>
  <si>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</si>
  <si>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</si>
  <si>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</si>
  <si>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</si>
  <si>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</si>
  <si>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</si>
  <si>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</si>
  <si>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</si>
  <si>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</si>
  <si>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</si>
  <si>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</si>
  <si>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</si>
  <si>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</si>
  <si>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</si>
  <si>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</si>
  <si>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</si>
  <si>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</si>
  <si>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</si>
  <si>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</si>
  <si>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</si>
  <si>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</si>
  <si>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</si>
  <si>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</si>
  <si>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</si>
  <si>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</si>
  <si>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</si>
  <si>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</si>
  <si>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</si>
  <si>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</si>
  <si>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</si>
  <si>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</si>
  <si>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</si>
  <si>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</si>
  <si>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</si>
  <si>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</si>
  <si>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</si>
  <si>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</si>
  <si>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</si>
  <si>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</si>
  <si>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</si>
  <si>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</si>
  <si>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</si>
  <si>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</si>
  <si>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</si>
  <si>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</si>
  <si>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</si>
  <si>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</si>
  <si>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</si>
  <si>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</si>
  <si>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</si>
  <si>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</si>
  <si>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</si>
  <si>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</si>
  <si>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</si>
  <si>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</si>
  <si>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</si>
  <si>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</si>
  <si>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</si>
  <si>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</si>
  <si>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</si>
  <si>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</si>
  <si>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</si>
  <si>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</si>
  <si>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</si>
  <si>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</si>
  <si>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</si>
  <si>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</si>
  <si>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</si>
  <si>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</si>
  <si>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</si>
  <si>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</si>
  <si>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</si>
  <si>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</si>
  <si>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</si>
  <si>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</si>
  <si>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</si>
  <si>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</si>
  <si>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</si>
  <si>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</si>
  <si>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</si>
  <si>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</si>
  <si>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</si>
  <si>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</si>
  <si>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</si>
  <si>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</si>
  <si>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</si>
  <si>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</si>
  <si>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</si>
  <si>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</si>
  <si>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</si>
  <si>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</si>
  <si>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</si>
  <si>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</si>
  <si>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</si>
  <si>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</si>
  <si>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</si>
  <si>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</si>
  <si>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</si>
  <si>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</si>
  <si>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</si>
  <si>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</si>
  <si>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</si>
  <si>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</si>
  <si>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</si>
  <si>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</si>
  <si>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</si>
  <si>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</si>
  <si>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</si>
  <si>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</si>
  <si>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</si>
  <si>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</si>
  <si>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</si>
  <si>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</si>
  <si>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</si>
  <si>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</si>
  <si>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</si>
  <si>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</si>
  <si>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</si>
  <si>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</si>
  <si>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</si>
  <si>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</si>
  <si>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</si>
  <si>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</si>
  <si>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</si>
  <si>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</si>
  <si>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</si>
  <si>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</si>
  <si>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</si>
  <si>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</si>
  <si>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</si>
  <si>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</si>
  <si>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</si>
  <si>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</si>
  <si>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</si>
  <si>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</si>
  <si>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</si>
  <si>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</si>
  <si>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</si>
  <si>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</si>
  <si>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</si>
  <si>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</si>
  <si>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</si>
  <si>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</si>
  <si>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</si>
  <si>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</si>
  <si>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</si>
  <si>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</si>
  <si>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</si>
  <si>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</si>
  <si>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</si>
  <si>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</si>
  <si>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</si>
  <si>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</si>
  <si>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</si>
  <si>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</si>
  <si>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</si>
  <si>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</si>
  <si>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</si>
  <si>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</si>
  <si>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</si>
  <si>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</si>
  <si>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</si>
  <si>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</si>
  <si>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</si>
  <si>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</si>
  <si>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</si>
  <si>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</si>
  <si>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</si>
  <si>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</si>
  <si>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</si>
  <si>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</si>
  <si>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</si>
  <si>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</si>
  <si>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</si>
  <si>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</si>
  <si>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</si>
  <si>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</si>
  <si>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</si>
  <si>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</si>
  <si>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</si>
  <si>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</si>
  <si>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</si>
  <si>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</si>
  <si>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</si>
  <si>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</si>
  <si>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</si>
  <si>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</si>
  <si>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</si>
  <si>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</si>
  <si>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</si>
  <si>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</si>
  <si>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</si>
  <si>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</si>
  <si>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</si>
  <si>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</si>
  <si>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</si>
  <si>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</si>
  <si>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</si>
  <si>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</si>
  <si>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</si>
  <si>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</si>
  <si>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</si>
  <si>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</si>
  <si>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</si>
  <si>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</si>
  <si>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</si>
  <si>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</si>
  <si>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</si>
  <si>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</si>
  <si>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</si>
  <si>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</si>
  <si>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</si>
  <si>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</si>
  <si>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</si>
  <si>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</si>
  <si>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</si>
  <si>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</si>
  <si>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</si>
  <si>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</si>
  <si>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</si>
  <si>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</si>
  <si>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</si>
  <si>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</si>
  <si>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</si>
  <si>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</si>
  <si>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</si>
  <si>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</si>
  <si>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</si>
  <si>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</si>
  <si>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</si>
  <si>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</si>
  <si>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</si>
  <si>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</si>
  <si>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</si>
  <si>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</si>
  <si>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</si>
  <si>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</si>
  <si>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</si>
  <si>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</si>
  <si>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</si>
  <si>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</si>
  <si>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</si>
  <si>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</si>
  <si>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</si>
  <si>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</si>
  <si>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</si>
  <si>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</si>
  <si>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</si>
  <si>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</si>
  <si>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</si>
  <si>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</si>
  <si>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</si>
  <si>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</si>
  <si>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</si>
  <si>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</si>
  <si>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</si>
  <si>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</si>
  <si>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</si>
  <si>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</si>
  <si>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</si>
  <si>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</si>
  <si>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</si>
  <si>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</si>
  <si>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</si>
  <si>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</si>
  <si>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</si>
  <si>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</si>
  <si>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</si>
  <si>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</si>
  <si>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</si>
  <si>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</si>
  <si>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</si>
  <si>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</si>
  <si>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</si>
  <si>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</si>
  <si>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</si>
  <si>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</si>
  <si>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</si>
  <si>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</si>
  <si>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</si>
  <si>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</si>
  <si>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</si>
  <si>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</si>
  <si>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</si>
  <si>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</si>
  <si>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</si>
  <si>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</si>
  <si>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</si>
  <si>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</si>
  <si>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</si>
  <si>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</si>
  <si>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</si>
  <si>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</si>
  <si>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</si>
  <si>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</si>
  <si>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</si>
  <si>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</si>
  <si>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</si>
  <si>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</si>
  <si>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</si>
  <si>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</si>
  <si>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</si>
  <si>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</si>
  <si>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</si>
  <si>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</si>
  <si>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</si>
  <si>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</si>
  <si>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</si>
  <si>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</si>
  <si>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</si>
  <si>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</si>
  <si>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</si>
  <si>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</si>
  <si>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</si>
  <si>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</si>
  <si>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</si>
  <si>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</si>
  <si>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</si>
  <si>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</si>
  <si>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</si>
  <si>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</si>
  <si>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</si>
  <si>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</si>
  <si>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</si>
  <si>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</si>
  <si>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</si>
  <si>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</si>
  <si>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</si>
  <si>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</si>
  <si>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</si>
  <si>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</si>
  <si>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</si>
  <si>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</si>
  <si>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</si>
  <si>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</si>
  <si>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</si>
  <si>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</si>
  <si>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</si>
  <si>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</si>
  <si>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</si>
  <si>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</si>
  <si>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</si>
  <si>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</si>
  <si>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</si>
  <si>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</si>
  <si>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</si>
  <si>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</si>
  <si>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</si>
  <si>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</si>
  <si>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</si>
  <si>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</si>
  <si>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</si>
  <si>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</si>
  <si>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</si>
  <si>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</si>
  <si>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</si>
  <si>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</si>
  <si>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</si>
  <si>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</si>
  <si>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</si>
  <si>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</si>
  <si>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</si>
  <si>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</si>
  <si>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</si>
  <si>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</si>
  <si>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</si>
  <si>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</si>
  <si>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</si>
  <si>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</si>
  <si>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</si>
  <si>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</si>
  <si>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</si>
  <si>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</si>
  <si>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</si>
  <si>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</si>
  <si>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</si>
  <si>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</si>
  <si>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</si>
  <si>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</si>
  <si>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</si>
  <si>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</si>
  <si>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</si>
  <si>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</si>
  <si>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</si>
  <si>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</si>
  <si>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</si>
  <si>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</si>
  <si>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</si>
  <si>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</si>
  <si>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</si>
  <si>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</si>
  <si>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</si>
  <si>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</si>
  <si>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</si>
  <si>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</si>
  <si>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</si>
  <si>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</si>
  <si>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</si>
  <si>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</si>
  <si>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</si>
  <si>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</si>
  <si>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</si>
  <si>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</si>
  <si>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</si>
  <si>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</si>
  <si>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</si>
  <si>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</si>
  <si>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</si>
  <si>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</si>
  <si>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</si>
  <si>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</si>
  <si>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</si>
  <si>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</si>
  <si>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</si>
  <si>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</si>
  <si>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</si>
  <si>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</si>
  <si>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</si>
  <si>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</si>
  <si>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</si>
  <si>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</si>
  <si>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</si>
  <si>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</si>
  <si>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</si>
  <si>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</si>
  <si>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</si>
  <si>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</si>
  <si>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</si>
  <si>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</si>
  <si>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</si>
  <si>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</si>
  <si>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</si>
  <si>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</si>
  <si>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</si>
  <si>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</si>
  <si>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</si>
  <si>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</si>
  <si>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</si>
  <si>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</si>
  <si>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</si>
  <si>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</si>
  <si>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</si>
  <si>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</si>
  <si>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</si>
  <si>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</si>
  <si>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</si>
  <si>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</si>
  <si>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</si>
  <si>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</si>
  <si>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</si>
  <si>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</si>
  <si>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</si>
  <si>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</si>
  <si>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</si>
  <si>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</si>
  <si>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</si>
  <si>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</si>
  <si>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</si>
  <si>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</si>
  <si>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</si>
  <si>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</si>
  <si>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</si>
  <si>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</si>
  <si>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</si>
  <si>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</si>
  <si>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</si>
  <si>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</si>
  <si>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</si>
  <si>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</si>
  <si>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</si>
  <si>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</si>
  <si>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</si>
  <si>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</si>
  <si>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</si>
  <si>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</si>
  <si>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</si>
  <si>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</si>
  <si>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</si>
  <si>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</si>
  <si>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</si>
  <si>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</si>
  <si>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</si>
  <si>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</si>
  <si>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</si>
  <si>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</si>
  <si>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</si>
  <si>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</si>
  <si>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</si>
  <si>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</si>
  <si>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</si>
  <si>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</si>
  <si>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</si>
  <si>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</si>
  <si>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</si>
  <si>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</si>
  <si>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</si>
  <si>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</si>
  <si>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</si>
  <si>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</si>
  <si>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</si>
  <si>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</si>
  <si>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</si>
  <si>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</si>
  <si>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</si>
  <si>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</si>
  <si>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</si>
  <si>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</si>
  <si>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</si>
  <si>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</si>
  <si>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</si>
  <si>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</si>
  <si>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</si>
  <si>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</si>
  <si>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</si>
  <si>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</si>
  <si>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</si>
  <si>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</si>
  <si>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</si>
  <si>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</si>
  <si>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</si>
  <si>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</si>
  <si>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</si>
  <si>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</si>
  <si>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</si>
  <si>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</si>
  <si>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</si>
  <si>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</si>
  <si>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</si>
  <si>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</si>
  <si>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</si>
  <si>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</si>
  <si>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</si>
  <si>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</si>
  <si>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</si>
  <si>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</si>
  <si>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</si>
  <si>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</si>
  <si>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</si>
  <si>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</si>
  <si>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</si>
  <si>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</si>
  <si>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</si>
  <si>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</si>
  <si>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</si>
  <si>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</si>
  <si>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</si>
  <si>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</si>
  <si>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</si>
  <si>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</si>
  <si>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</si>
  <si>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</si>
  <si>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</si>
  <si>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</si>
  <si>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</si>
  <si>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</si>
  <si>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</si>
  <si>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</si>
  <si>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</si>
  <si>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</si>
  <si>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</si>
  <si>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</si>
  <si>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</si>
  <si>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</si>
  <si>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</si>
  <si>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</si>
  <si>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</si>
  <si>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</si>
  <si>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</si>
  <si>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</si>
  <si>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</si>
  <si>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</si>
  <si>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</si>
  <si>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</si>
  <si>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</si>
  <si>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</si>
  <si>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</si>
  <si>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</si>
  <si>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</si>
  <si>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</si>
  <si>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</si>
  <si>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</si>
  <si>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</si>
  <si>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</si>
  <si>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</si>
  <si>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</si>
  <si>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</si>
  <si>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</si>
  <si>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</si>
  <si>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</si>
  <si>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</si>
  <si>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</si>
  <si>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</si>
  <si>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</si>
  <si>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</si>
  <si>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</si>
  <si>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</si>
  <si>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</si>
  <si>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</si>
  <si>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</si>
  <si>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</si>
  <si>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</si>
  <si>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</si>
  <si>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</si>
  <si>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</si>
  <si>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</si>
  <si>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</si>
  <si>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</si>
  <si>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</si>
  <si>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</si>
  <si>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</si>
  <si>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</si>
  <si>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</si>
  <si>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</si>
  <si>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</si>
  <si>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</si>
  <si>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</si>
  <si>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</si>
  <si>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</si>
  <si>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</si>
  <si>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</si>
  <si>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</si>
  <si>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</si>
  <si>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</si>
  <si>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</si>
  <si>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</si>
  <si>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</si>
  <si>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</si>
  <si>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</si>
  <si>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</si>
  <si>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</si>
  <si>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</si>
  <si>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</si>
  <si>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</si>
  <si>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</si>
  <si>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</si>
  <si>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</si>
  <si>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</si>
  <si>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</si>
  <si>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</si>
  <si>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</si>
  <si>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</si>
  <si>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</si>
  <si>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</si>
  <si>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</si>
  <si>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</si>
  <si>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</si>
  <si>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</si>
  <si>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</si>
  <si>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</si>
  <si>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</si>
  <si>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</si>
  <si>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</si>
  <si>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</si>
  <si>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</si>
  <si>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</si>
  <si>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</si>
  <si>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</si>
  <si>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</si>
  <si>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</si>
  <si>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</si>
  <si>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</si>
  <si>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</si>
  <si>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</si>
  <si>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</si>
  <si>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</si>
  <si>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</si>
  <si>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</si>
  <si>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</si>
  <si>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</si>
  <si>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</si>
  <si>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</si>
  <si>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</si>
  <si>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</si>
  <si>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</si>
  <si>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</si>
  <si>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</si>
  <si>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</si>
  <si>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</si>
  <si>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</si>
  <si>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</si>
  <si>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</si>
  <si>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</si>
  <si>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</si>
  <si>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</si>
  <si>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</si>
  <si>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</si>
  <si>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</si>
  <si>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</si>
  <si>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</si>
  <si>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</si>
  <si>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</si>
  <si>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</si>
  <si>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</si>
  <si>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</si>
  <si>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</si>
  <si>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</si>
  <si>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</si>
  <si>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</si>
  <si>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</si>
  <si>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</si>
  <si>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</si>
  <si>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</si>
  <si>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</si>
  <si>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</si>
  <si>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</si>
  <si>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</si>
  <si>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</si>
  <si>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</si>
  <si>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</si>
  <si>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</si>
  <si>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</si>
  <si>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</si>
  <si>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</si>
  <si>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</si>
  <si>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</si>
  <si>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</si>
  <si>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</si>
  <si>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</si>
  <si>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</si>
  <si>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</si>
  <si>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</si>
  <si>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</si>
  <si>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</si>
  <si>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</si>
  <si>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</si>
  <si>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</si>
  <si>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</si>
  <si>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</si>
  <si>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</si>
  <si>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</si>
  <si>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</si>
  <si>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</si>
  <si>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</si>
  <si>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</si>
  <si>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</si>
  <si>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</si>
  <si>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</si>
  <si>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</si>
  <si>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</si>
  <si>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</si>
  <si>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</si>
  <si>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</si>
  <si>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</si>
  <si>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</si>
  <si>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</si>
  <si>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</si>
  <si>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</si>
  <si>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</si>
  <si>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</si>
  <si>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</si>
  <si>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</si>
  <si>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</si>
  <si>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</si>
  <si>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</si>
  <si>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</si>
  <si>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</si>
  <si>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</si>
  <si>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</si>
  <si>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</si>
  <si>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</si>
  <si>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</si>
  <si>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</si>
  <si>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</si>
  <si>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</si>
  <si>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</si>
  <si>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</si>
  <si>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</si>
  <si>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</si>
  <si>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</si>
  <si>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</si>
  <si>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</si>
  <si>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</si>
  <si>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</si>
  <si>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</si>
  <si>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</si>
  <si>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</si>
  <si>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</si>
  <si>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</si>
  <si>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</si>
  <si>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</si>
  <si>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</si>
  <si>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</si>
  <si>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</si>
  <si>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</si>
  <si>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</si>
  <si>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</si>
  <si>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</si>
  <si>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</si>
  <si>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</si>
  <si>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</si>
  <si>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</si>
  <si>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</si>
  <si>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</si>
  <si>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</si>
  <si>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</si>
  <si>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</si>
  <si>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</si>
  <si>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</si>
  <si>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</si>
  <si>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</si>
  <si>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</si>
  <si>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</si>
  <si>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</si>
  <si>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</si>
  <si>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</si>
  <si>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</si>
  <si>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</si>
  <si>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</si>
  <si>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</si>
  <si>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</si>
  <si>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</si>
  <si>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</si>
  <si>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</si>
  <si>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</si>
  <si>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</si>
  <si>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</si>
  <si>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</si>
  <si>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</si>
  <si>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</si>
  <si>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</si>
  <si>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</si>
  <si>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</si>
  <si>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</si>
  <si>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</si>
  <si>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</si>
  <si>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</si>
  <si>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</si>
  <si>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</si>
  <si>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</si>
  <si>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</si>
  <si>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</si>
  <si>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</si>
  <si>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</si>
  <si>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</si>
  <si>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</si>
  <si>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</si>
  <si>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</si>
  <si>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</si>
  <si>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</si>
  <si>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</si>
  <si>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</si>
  <si>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</si>
  <si>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</si>
  <si>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</si>
  <si>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</si>
  <si>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</si>
  <si>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</si>
  <si>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</si>
  <si>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</si>
  <si>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</si>
  <si>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</si>
  <si>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</si>
  <si>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</si>
  <si>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</si>
  <si>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</si>
  <si>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</si>
  <si>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</si>
  <si>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</si>
  <si>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</si>
  <si>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</si>
  <si>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</si>
  <si>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</si>
  <si>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</si>
  <si>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</si>
  <si>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</si>
  <si>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</si>
  <si>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</si>
  <si>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</si>
  <si>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</si>
  <si>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</si>
  <si>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</si>
  <si>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</si>
  <si>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</si>
  <si>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</si>
  <si>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</si>
  <si>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</si>
  <si>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</si>
  <si>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</si>
  <si>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</si>
  <si>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</si>
  <si>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</si>
  <si>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</si>
  <si>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</si>
  <si>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</si>
  <si>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</si>
  <si>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</si>
  <si>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</si>
  <si>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</si>
  <si>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</si>
  <si>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</si>
  <si>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</si>
  <si>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</si>
  <si>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</si>
  <si>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</si>
  <si>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</si>
  <si>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</si>
  <si>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</si>
  <si>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</si>
  <si>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</si>
  <si>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</si>
  <si>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</si>
  <si>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</si>
  <si>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</si>
  <si>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</si>
  <si>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</si>
  <si>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</si>
  <si>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</si>
  <si>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</si>
  <si>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</si>
  <si>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</si>
  <si>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</si>
  <si>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</si>
  <si>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</si>
  <si>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</si>
  <si>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</si>
  <si>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</si>
  <si>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</si>
  <si>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</si>
  <si>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</si>
  <si>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</si>
  <si>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</si>
  <si>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</si>
  <si>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</si>
  <si>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</si>
  <si>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</si>
  <si>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</si>
  <si>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</si>
  <si>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</si>
  <si>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</si>
  <si>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</si>
  <si>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</si>
  <si>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</si>
  <si>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</si>
  <si>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</si>
  <si>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</si>
  <si>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</si>
  <si>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</si>
  <si>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</si>
  <si>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</si>
  <si>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</si>
  <si>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</si>
  <si>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</si>
  <si>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</si>
  <si>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</si>
  <si>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</si>
  <si>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</si>
  <si>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</si>
  <si>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</si>
  <si>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</si>
  <si>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</si>
  <si>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</si>
  <si>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</si>
  <si>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</si>
  <si>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</si>
  <si>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</si>
  <si>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</si>
  <si>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</si>
  <si>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</si>
  <si>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</si>
  <si>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</si>
  <si>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</si>
  <si>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</si>
  <si>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</si>
  <si>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</si>
  <si>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</si>
  <si>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</si>
  <si>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</si>
  <si>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</si>
  <si>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</si>
  <si>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</si>
  <si>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</si>
  <si>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</si>
  <si>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</si>
  <si>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</si>
  <si>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</si>
  <si>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</si>
  <si>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</si>
  <si>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</si>
  <si>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</si>
  <si>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</si>
  <si>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</si>
  <si>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</si>
  <si>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</si>
  <si>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</si>
  <si>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</si>
  <si>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</si>
  <si>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</si>
  <si>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</si>
  <si>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</si>
  <si>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</si>
  <si>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</si>
  <si>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</si>
  <si>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</si>
  <si>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</si>
  <si>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</si>
  <si>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</si>
  <si>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</si>
  <si>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</si>
  <si>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</si>
  <si>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</si>
  <si>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</si>
  <si>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</si>
  <si>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</si>
  <si>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</si>
  <si>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</si>
  <si>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</si>
  <si>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</si>
  <si>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</si>
  <si>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</si>
  <si>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</si>
  <si>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</si>
  <si>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</si>
  <si>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</si>
  <si>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</si>
  <si>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</si>
  <si>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</si>
  <si>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</si>
  <si>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</si>
  <si>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</si>
  <si>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</si>
  <si>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</si>
  <si>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</si>
  <si>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</si>
  <si>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</si>
  <si>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</si>
  <si>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</si>
  <si>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</si>
  <si>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</si>
  <si>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</si>
  <si>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</si>
  <si>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</si>
  <si>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</si>
  <si>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</si>
  <si>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</si>
  <si>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</si>
  <si>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</si>
  <si>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</si>
  <si>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</si>
  <si>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</si>
  <si>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</si>
  <si>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</si>
  <si>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</si>
  <si>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</si>
  <si>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</si>
  <si>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</si>
  <si>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</si>
  <si>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</si>
  <si>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</si>
  <si>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</si>
  <si>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</si>
  <si>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</si>
  <si>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</si>
  <si>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</si>
  <si>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</si>
  <si>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</si>
  <si>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</si>
  <si>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</si>
  <si>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</si>
  <si>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</si>
  <si>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</si>
  <si>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</si>
  <si>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</si>
  <si>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</si>
  <si>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</si>
  <si>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</si>
  <si>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</si>
  <si>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</si>
  <si>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</si>
  <si>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</si>
  <si>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</si>
  <si>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</si>
  <si>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</si>
  <si>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</si>
  <si>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</si>
  <si>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</si>
  <si>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</si>
  <si>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</si>
  <si>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</si>
  <si>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</si>
  <si>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</si>
  <si>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</si>
  <si>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</si>
  <si>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</si>
  <si>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</si>
  <si>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</si>
  <si>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</si>
  <si>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</si>
  <si>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</si>
  <si>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</si>
  <si>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</si>
  <si>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</si>
  <si>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</si>
  <si>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</si>
  <si>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</si>
  <si>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</si>
  <si>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</si>
  <si>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</si>
  <si>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</si>
  <si>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</si>
  <si>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</si>
  <si>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</si>
  <si>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</si>
  <si>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</si>
  <si>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</si>
  <si>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</si>
  <si>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</si>
  <si>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</si>
  <si>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</si>
  <si>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</si>
  <si>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</si>
  <si>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</si>
  <si>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</si>
  <si>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</si>
  <si>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</si>
  <si>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</si>
  <si>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</si>
  <si>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</si>
  <si>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</si>
  <si>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</si>
  <si>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</si>
  <si>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</si>
  <si>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</si>
  <si>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</si>
  <si>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</si>
  <si>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</si>
  <si>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</si>
  <si>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</si>
  <si>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</si>
  <si>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</si>
  <si>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</si>
  <si>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</si>
  <si>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</si>
  <si>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</si>
  <si>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</si>
  <si>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</si>
  <si>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</si>
  <si>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</si>
  <si>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</si>
  <si>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</si>
  <si>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</si>
  <si>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</si>
  <si>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</si>
  <si>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</si>
  <si>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</si>
  <si>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</si>
  <si>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</si>
  <si>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</si>
  <si>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</si>
  <si>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</si>
  <si>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</si>
  <si>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</si>
  <si>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</si>
  <si>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</si>
  <si>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</si>
  <si>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</si>
  <si>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</si>
  <si>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</si>
  <si>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</si>
  <si>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</si>
  <si>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</si>
  <si>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</si>
  <si>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</si>
  <si>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</si>
  <si>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</si>
  <si>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</si>
  <si>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</si>
  <si>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</si>
  <si>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</si>
  <si>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</si>
  <si>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</si>
  <si>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</si>
  <si>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</si>
  <si>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</si>
  <si>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</si>
  <si>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</si>
  <si>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</si>
  <si>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</si>
  <si>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</si>
  <si>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</si>
  <si>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</si>
  <si>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</si>
  <si>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</si>
  <si>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</si>
  <si>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</si>
  <si>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</si>
  <si>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</si>
  <si>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</si>
  <si>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</si>
  <si>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</si>
  <si>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</si>
  <si>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</si>
  <si>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</si>
  <si>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</si>
  <si>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</si>
  <si>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</si>
  <si>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</si>
  <si>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</si>
  <si>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</si>
  <si>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</si>
  <si>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</si>
  <si>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</si>
  <si>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</si>
  <si>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</si>
  <si>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</si>
  <si>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</si>
  <si>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</si>
  <si>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</si>
  <si>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</si>
  <si>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</si>
  <si>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</si>
  <si>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</si>
  <si>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</si>
  <si>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</si>
  <si>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</si>
  <si>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</si>
  <si>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</si>
  <si>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</si>
  <si>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</si>
  <si>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</si>
  <si>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</si>
  <si>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</si>
  <si>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</si>
  <si>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</si>
  <si>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</si>
  <si>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</si>
  <si>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</si>
  <si>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</si>
  <si>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</si>
  <si>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</si>
  <si>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</si>
  <si>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</si>
  <si>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</si>
  <si>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</si>
  <si>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</si>
  <si>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</si>
  <si>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</si>
  <si>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</si>
  <si>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</si>
  <si>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</si>
  <si>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</si>
  <si>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</si>
  <si>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</si>
  <si>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</si>
  <si>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</si>
  <si>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</si>
  <si>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</si>
  <si>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</si>
  <si>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</si>
  <si>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</si>
  <si>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</si>
  <si>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</si>
  <si>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</si>
  <si>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</si>
  <si>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</si>
  <si>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</si>
  <si>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</si>
  <si>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</si>
  <si>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</si>
  <si>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</si>
  <si>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</si>
  <si>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</si>
  <si>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</si>
  <si>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</si>
  <si>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</si>
  <si>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</si>
  <si>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</si>
  <si>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</si>
  <si>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</si>
  <si>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</si>
  <si>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</si>
  <si>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</si>
  <si>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</si>
  <si>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</si>
  <si>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</si>
  <si>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</si>
  <si>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</si>
  <si>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</si>
  <si>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</si>
  <si>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</si>
  <si>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</si>
  <si>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</si>
  <si>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</si>
  <si>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</si>
  <si>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</si>
  <si>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</si>
  <si>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</si>
  <si>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</si>
  <si>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</si>
  <si>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</si>
  <si>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</si>
  <si>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</si>
  <si>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</si>
  <si>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</si>
  <si>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</si>
  <si>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</si>
  <si>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</si>
  <si>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</si>
  <si>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</si>
  <si>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</si>
  <si>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</si>
  <si>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</si>
  <si>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</si>
  <si>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</si>
  <si>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</si>
  <si>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</si>
  <si>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</si>
  <si>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</si>
  <si>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</si>
  <si>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</si>
  <si>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</si>
  <si>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</si>
  <si>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</si>
  <si>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</si>
  <si>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</si>
  <si>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</si>
  <si>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</si>
  <si>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</si>
  <si>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</si>
  <si>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</si>
  <si>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</si>
  <si>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</si>
  <si>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</si>
  <si>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</si>
  <si>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</si>
  <si>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</si>
  <si>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</si>
  <si>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</si>
  <si>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</si>
  <si>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</si>
  <si>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</si>
  <si>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</si>
  <si>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</si>
  <si>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</si>
  <si>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</si>
  <si>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</si>
  <si>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</si>
  <si>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</si>
  <si>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</si>
  <si>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</si>
  <si>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</si>
  <si>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</si>
  <si>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</si>
  <si>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</si>
  <si>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</si>
  <si>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</si>
  <si>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</si>
  <si>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</si>
  <si>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</si>
  <si>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</si>
  <si>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</si>
  <si>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</si>
  <si>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</si>
  <si>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</si>
  <si>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</si>
  <si>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</si>
  <si>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</si>
  <si>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</si>
  <si>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</si>
  <si>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</si>
  <si>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</si>
  <si>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</si>
  <si>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</si>
  <si>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</si>
  <si>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</si>
  <si>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</si>
  <si>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</si>
  <si>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</si>
  <si>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</si>
  <si>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</si>
  <si>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</si>
  <si>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</si>
  <si>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</si>
  <si>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</si>
  <si>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</si>
  <si>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</si>
  <si>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</si>
  <si>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</si>
  <si>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</si>
  <si>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</si>
  <si>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</si>
  <si>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</si>
  <si>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</si>
  <si>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</si>
  <si>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</si>
  <si>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</si>
  <si>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</si>
  <si>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</si>
  <si>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</si>
  <si>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</si>
  <si>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</si>
  <si>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</si>
  <si>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</si>
  <si>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</si>
  <si>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</si>
  <si>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</si>
  <si>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</si>
  <si>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</si>
  <si>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</si>
  <si>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</si>
  <si>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</si>
  <si>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</si>
  <si>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</si>
  <si>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</si>
  <si>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</si>
  <si>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</si>
  <si>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</si>
  <si>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</si>
  <si>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</si>
  <si>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</si>
  <si>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</si>
  <si>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</si>
  <si>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</si>
  <si>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</si>
  <si>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</si>
  <si>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</si>
  <si>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</si>
  <si>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</si>
  <si>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</si>
  <si>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</si>
  <si>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</si>
  <si>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</si>
  <si>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</si>
  <si>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</si>
  <si>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</si>
  <si>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</si>
  <si>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</si>
  <si>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</si>
  <si>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</si>
  <si>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</si>
  <si>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</si>
  <si>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</si>
  <si>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</si>
  <si>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</si>
  <si>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</si>
  <si>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</si>
  <si>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</si>
  <si>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</si>
  <si>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</si>
  <si>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</si>
  <si>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</si>
  <si>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</si>
  <si>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</si>
  <si>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</si>
  <si>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</si>
  <si>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</si>
  <si>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</si>
  <si>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</si>
  <si>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</si>
  <si>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</si>
  <si>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</si>
  <si>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</si>
  <si>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</si>
  <si>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</si>
  <si>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</si>
  <si>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</si>
  <si>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</si>
  <si>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</si>
  <si>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</si>
  <si>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</si>
  <si>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</si>
  <si>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</si>
  <si>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</si>
  <si>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</si>
  <si>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</si>
  <si>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</si>
  <si>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</si>
  <si>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</si>
  <si>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</si>
  <si>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</si>
  <si>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</si>
  <si>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</si>
  <si>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</si>
  <si>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</si>
  <si>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</si>
  <si>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</si>
  <si>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</si>
  <si>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</si>
  <si>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</si>
  <si>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</si>
  <si>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</si>
  <si>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</si>
  <si>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</si>
  <si>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</si>
  <si>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</si>
  <si>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</si>
  <si>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</si>
  <si>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</si>
  <si>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</si>
  <si>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</si>
  <si>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</si>
  <si>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</si>
  <si>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</si>
  <si>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</si>
  <si>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</si>
  <si>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</si>
  <si>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</si>
  <si>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</si>
  <si>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</si>
  <si>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</si>
  <si>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</si>
  <si>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</si>
  <si>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</si>
  <si>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</si>
  <si>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</si>
  <si>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</si>
  <si>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</si>
  <si>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</si>
  <si>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</si>
  <si>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</si>
  <si>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</si>
  <si>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</si>
  <si>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</si>
  <si>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</si>
  <si>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</si>
  <si>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</si>
  <si>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</si>
  <si>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</si>
  <si>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</si>
  <si>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</si>
  <si>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</si>
  <si>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</si>
  <si>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</si>
  <si>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</si>
  <si>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</si>
  <si>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</si>
  <si>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</si>
  <si>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</si>
  <si>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</si>
  <si>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</si>
  <si>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</si>
  <si>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</si>
  <si>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</si>
  <si>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</si>
  <si>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</si>
  <si>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</si>
  <si>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</si>
  <si>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</si>
  <si>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</si>
  <si>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</si>
  <si>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</si>
  <si>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</si>
  <si>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</si>
  <si>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</si>
  <si>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</si>
  <si>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</si>
  <si>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</si>
  <si>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</si>
  <si>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</si>
  <si>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</si>
  <si>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</si>
  <si>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</si>
  <si>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</si>
  <si>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</si>
  <si>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</si>
  <si>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</si>
  <si>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</si>
  <si>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</si>
  <si>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</si>
  <si>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</si>
  <si>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</si>
  <si>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</si>
  <si>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</si>
  <si>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</si>
  <si>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</si>
  <si>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</si>
  <si>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</si>
  <si>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</si>
  <si>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</si>
  <si>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</si>
  <si>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</si>
  <si>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</si>
  <si>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</si>
  <si>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</si>
  <si>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</si>
  <si>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</si>
  <si>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</si>
  <si>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</si>
  <si>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</si>
  <si>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</si>
  <si>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</si>
  <si>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</si>
  <si>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</si>
  <si>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</si>
  <si>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</si>
  <si>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</si>
  <si>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</si>
  <si>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</si>
  <si>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</si>
  <si>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</si>
  <si>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</si>
  <si>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</si>
  <si>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</si>
  <si>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</si>
  <si>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</si>
  <si>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</si>
  <si>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</si>
  <si>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</si>
  <si>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</si>
  <si>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</si>
  <si>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</si>
  <si>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</si>
  <si>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</si>
  <si>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</si>
  <si>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</si>
  <si>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</si>
  <si>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</si>
  <si>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</si>
  <si>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</si>
  <si>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</si>
  <si>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</si>
  <si>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</si>
  <si>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</si>
  <si>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</si>
  <si>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</si>
  <si>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</si>
  <si>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</si>
  <si>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</si>
  <si>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</si>
  <si>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</si>
  <si>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</si>
  <si>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</si>
  <si>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</si>
  <si>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</si>
  <si>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</si>
  <si>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</si>
  <si>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</si>
  <si>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</si>
  <si>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</si>
  <si>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</si>
  <si>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</si>
  <si>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</si>
  <si>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</si>
  <si>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</si>
  <si>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</si>
  <si>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</si>
  <si>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</si>
  <si>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</si>
  <si>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</si>
  <si>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</si>
  <si>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</si>
  <si>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</si>
  <si>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</si>
  <si>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</si>
  <si>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</si>
  <si>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</si>
  <si>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</si>
  <si>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</si>
  <si>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</si>
  <si>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</si>
  <si>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</si>
  <si>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</si>
  <si>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</si>
  <si>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</si>
  <si>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</si>
  <si>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</si>
  <si>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</si>
  <si>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</si>
  <si>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</si>
  <si>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</si>
  <si>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</si>
  <si>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</si>
  <si>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</si>
  <si>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</si>
  <si>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</si>
  <si>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</si>
  <si>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</si>
  <si>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</si>
  <si>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</si>
  <si>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</si>
  <si>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</si>
  <si>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</si>
  <si>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</si>
  <si>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</si>
  <si>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</si>
  <si>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</si>
  <si>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</si>
  <si>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</si>
  <si>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</si>
  <si>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</si>
  <si>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</si>
  <si>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</si>
  <si>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</si>
  <si>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</si>
  <si>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</si>
  <si>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</si>
  <si>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</si>
  <si>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</si>
  <si>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</si>
  <si>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</si>
  <si>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</si>
  <si>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</si>
  <si>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</si>
  <si>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</si>
  <si>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</si>
  <si>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</si>
  <si>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</si>
  <si>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</si>
  <si>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</si>
  <si>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</si>
  <si>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</si>
  <si>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</si>
  <si>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</si>
  <si>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</si>
  <si>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</si>
  <si>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</si>
  <si>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</si>
  <si>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</si>
  <si>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</si>
  <si>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</si>
  <si>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</si>
  <si>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</si>
  <si>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</si>
  <si>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</si>
  <si>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</si>
  <si>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</si>
  <si>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</si>
  <si>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</si>
  <si>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</si>
  <si>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</si>
  <si>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</si>
  <si>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</si>
  <si>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</si>
  <si>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</si>
  <si>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</si>
  <si>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</si>
  <si>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</si>
  <si>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</si>
  <si>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</si>
  <si>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</si>
  <si>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</si>
  <si>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</si>
  <si>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</si>
  <si>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</si>
  <si>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</si>
  <si>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</si>
  <si>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</si>
  <si>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</si>
  <si>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</si>
  <si>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</si>
  <si>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</si>
  <si>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</si>
  <si>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</si>
  <si>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</si>
  <si>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</si>
  <si>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</si>
  <si>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</si>
  <si>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</si>
  <si>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</si>
  <si>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</si>
  <si>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</si>
  <si>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</si>
  <si>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</si>
  <si>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</si>
  <si>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</si>
  <si>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</si>
  <si>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</si>
  <si>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</si>
  <si>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</si>
  <si>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</si>
  <si>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</si>
  <si>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</si>
  <si>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</si>
  <si>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</si>
  <si>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</si>
  <si>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</si>
  <si>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</si>
  <si>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</si>
  <si>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</si>
  <si>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</si>
  <si>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</si>
  <si>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</si>
  <si>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</si>
  <si>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</si>
  <si>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</si>
  <si>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</si>
  <si>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</si>
  <si>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</si>
  <si>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</si>
  <si>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</si>
  <si>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</si>
  <si>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</si>
  <si>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</si>
  <si>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</si>
  <si>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</si>
  <si>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</si>
  <si>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</si>
  <si>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</si>
  <si>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</si>
  <si>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</si>
  <si>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</si>
  <si>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</si>
  <si>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</si>
  <si>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</si>
  <si>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</si>
  <si>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</si>
  <si>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</si>
  <si>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</si>
  <si>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</si>
  <si>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</si>
  <si>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</si>
  <si>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</si>
  <si>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</si>
  <si>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</si>
  <si>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</si>
  <si>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</si>
  <si>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</si>
  <si>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</si>
  <si>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</si>
  <si>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</si>
  <si>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</si>
  <si>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</si>
  <si>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</si>
  <si>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</si>
  <si>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</si>
  <si>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</si>
  <si>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</si>
  <si>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</si>
  <si>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</si>
  <si>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</si>
  <si>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</si>
  <si>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</si>
  <si>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</si>
  <si>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</si>
  <si>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</si>
  <si>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</si>
  <si>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</si>
  <si>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</si>
  <si>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</si>
  <si>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</si>
  <si>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</si>
  <si>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</si>
  <si>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</si>
  <si>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</si>
  <si>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</si>
  <si>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</si>
  <si>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</si>
  <si>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</si>
  <si>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</si>
  <si>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</si>
  <si>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</si>
  <si>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</si>
  <si>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</si>
  <si>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</si>
  <si>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</si>
  <si>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</si>
  <si>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</si>
  <si>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</si>
  <si>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</si>
  <si>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</si>
  <si>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</si>
  <si>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</si>
  <si>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</si>
  <si>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</si>
  <si>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</si>
  <si>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</si>
  <si>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</si>
  <si>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</si>
  <si>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</si>
  <si>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</si>
  <si>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</si>
  <si>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</si>
  <si>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</si>
  <si>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</si>
  <si>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</si>
  <si>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</si>
  <si>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</si>
  <si>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</si>
  <si>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</si>
  <si>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</si>
  <si>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</si>
  <si>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</si>
  <si>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</si>
  <si>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</si>
  <si>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</si>
  <si>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</si>
  <si>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</si>
  <si>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</si>
  <si>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</si>
  <si>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</si>
  <si>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</si>
  <si>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</si>
  <si>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</si>
  <si>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</si>
  <si>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</si>
  <si>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</si>
  <si>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</si>
  <si>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</si>
  <si>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</si>
  <si>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</si>
  <si>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</si>
  <si>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</si>
  <si>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</si>
  <si>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</si>
  <si>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</si>
  <si>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</si>
  <si>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</si>
  <si>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</si>
  <si>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</si>
  <si>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</si>
  <si>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</si>
  <si>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</si>
  <si>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</si>
  <si>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</si>
  <si>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</si>
  <si>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</si>
  <si>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</si>
  <si>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</si>
  <si>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</si>
  <si>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</si>
  <si>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</si>
  <si>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</si>
  <si>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</si>
  <si>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</si>
  <si>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</si>
  <si>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</si>
  <si>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</si>
  <si>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</si>
  <si>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</si>
  <si>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</si>
  <si>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</si>
  <si>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</si>
  <si>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</si>
  <si>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</si>
  <si>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</si>
  <si>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</si>
  <si>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</si>
  <si>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</si>
  <si>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</si>
  <si>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</si>
  <si>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</si>
  <si>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</si>
  <si>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</si>
  <si>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</si>
  <si>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</si>
  <si>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</si>
  <si>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</si>
  <si>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</si>
  <si>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</si>
  <si>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</si>
  <si>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</si>
  <si>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</si>
  <si>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</si>
  <si>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</si>
  <si>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</si>
  <si>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</si>
  <si>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</si>
  <si>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</si>
  <si>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</si>
  <si>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</si>
  <si>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</si>
  <si>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</si>
  <si>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</si>
  <si>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</si>
  <si>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</si>
  <si>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</si>
  <si>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</si>
  <si>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</si>
  <si>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</si>
  <si>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</si>
  <si>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</si>
  <si>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</si>
  <si>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</si>
  <si>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</si>
  <si>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</si>
  <si>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</si>
  <si>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</si>
  <si>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</si>
  <si>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</si>
  <si>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</si>
  <si>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</si>
  <si>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</si>
  <si>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</si>
  <si>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</si>
  <si>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</si>
  <si>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</si>
  <si>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</si>
  <si>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</si>
  <si>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</si>
  <si>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</si>
  <si>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</si>
  <si>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</si>
  <si>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</si>
  <si>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</si>
  <si>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</si>
  <si>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</si>
  <si>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</si>
  <si>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</si>
  <si>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</si>
  <si>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</si>
  <si>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</si>
  <si>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</si>
  <si>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</si>
  <si>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</si>
  <si>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</si>
  <si>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</si>
  <si>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</si>
  <si>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</si>
  <si>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</si>
  <si>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</si>
  <si>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</si>
  <si>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</si>
  <si>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</si>
  <si>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</si>
  <si>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</si>
  <si>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</si>
  <si>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</si>
  <si>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</si>
  <si>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</si>
  <si>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</si>
  <si>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</si>
  <si>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</si>
  <si>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</si>
  <si>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</si>
  <si>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</si>
  <si>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</si>
  <si>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</si>
  <si>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</si>
  <si>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</si>
  <si>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</si>
  <si>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</si>
  <si>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</si>
  <si>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</si>
  <si>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</si>
  <si>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</si>
  <si>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</si>
  <si>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</si>
  <si>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</si>
  <si>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</si>
  <si>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</si>
  <si>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</si>
  <si>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</si>
  <si>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</si>
  <si>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</si>
  <si>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</si>
  <si>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</si>
  <si>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</si>
  <si>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</si>
  <si>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</si>
  <si>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</si>
  <si>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</si>
  <si>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</si>
  <si>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</si>
  <si>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</si>
  <si>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</si>
  <si>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</si>
  <si>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</si>
  <si>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</si>
  <si>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</si>
  <si>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</si>
  <si>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</si>
  <si>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</si>
  <si>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</si>
  <si>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</si>
  <si>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</si>
  <si>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</si>
  <si>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</si>
  <si>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</si>
  <si>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</si>
  <si>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</si>
  <si>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</si>
  <si>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</si>
  <si>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</si>
  <si>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</si>
  <si>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</si>
  <si>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</si>
  <si>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</si>
  <si>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</si>
  <si>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</si>
  <si>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</si>
  <si>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</si>
  <si>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</si>
  <si>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</si>
  <si>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</si>
  <si>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</si>
  <si>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</si>
  <si>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</si>
  <si>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</si>
  <si>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</si>
  <si>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</si>
  <si>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</si>
  <si>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</si>
  <si>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</si>
  <si>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</si>
  <si>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</si>
  <si>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</si>
  <si>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</si>
  <si>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</si>
  <si>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</si>
  <si>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</si>
  <si>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</si>
  <si>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</si>
  <si>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</si>
  <si>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</si>
  <si>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</si>
  <si>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</si>
  <si>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</si>
  <si>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</si>
  <si>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</si>
  <si>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</si>
  <si>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</si>
  <si>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</si>
  <si>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</si>
  <si>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</si>
  <si>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</si>
  <si>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</si>
  <si>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</si>
  <si>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</si>
  <si>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</si>
  <si>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</si>
  <si>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</si>
  <si>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</si>
  <si>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</si>
  <si>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</si>
  <si>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</si>
  <si>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</si>
  <si>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</si>
  <si>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</si>
  <si>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</si>
  <si>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</si>
  <si>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</si>
  <si>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</si>
  <si>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</si>
  <si>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</si>
  <si>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</si>
  <si>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</si>
  <si>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</si>
  <si>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</si>
  <si>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</si>
  <si>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</si>
  <si>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</si>
  <si>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</si>
  <si>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</si>
  <si>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</si>
  <si>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</si>
  <si>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</si>
  <si>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</si>
  <si>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</si>
  <si>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</si>
  <si>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</si>
  <si>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</si>
  <si>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</si>
  <si>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</si>
  <si>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</si>
  <si>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</si>
  <si>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</si>
  <si>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</si>
  <si>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</si>
  <si>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</si>
  <si>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</si>
  <si>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</si>
  <si>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</si>
  <si>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</si>
  <si>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</si>
  <si>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</si>
  <si>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</si>
  <si>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</si>
  <si>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</si>
  <si>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</si>
  <si>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</si>
  <si>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</si>
  <si>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</si>
  <si>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</si>
  <si>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</si>
  <si>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</si>
  <si>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</si>
  <si>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</si>
  <si>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</si>
  <si>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</si>
  <si>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</si>
  <si>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</si>
  <si>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</si>
  <si>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</si>
  <si>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</si>
  <si>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</si>
  <si>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</si>
  <si>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</si>
  <si>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</si>
  <si>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</si>
  <si>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</si>
  <si>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</si>
  <si>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</si>
  <si>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</si>
  <si>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</si>
  <si>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</si>
  <si>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</si>
  <si>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</si>
  <si>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</si>
  <si>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</si>
  <si>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</si>
  <si>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</si>
  <si>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</si>
  <si>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</si>
  <si>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</si>
  <si>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</si>
  <si>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</si>
  <si>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</si>
  <si>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</si>
  <si>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</si>
  <si>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</si>
  <si>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</si>
  <si>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</si>
  <si>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</si>
  <si>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</si>
  <si>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</si>
  <si>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</si>
  <si>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</si>
  <si>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</si>
  <si>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</si>
  <si>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</si>
  <si>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</si>
  <si>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</si>
  <si>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</si>
  <si>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</si>
  <si>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</si>
  <si>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</si>
  <si>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</si>
  <si>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</si>
  <si>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</si>
  <si>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</si>
  <si>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</si>
  <si>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</si>
  <si>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</si>
  <si>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</si>
  <si>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</si>
  <si>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</si>
  <si>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</si>
  <si>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</si>
  <si>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</si>
  <si>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</si>
  <si>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</si>
  <si>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</si>
  <si>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</si>
  <si>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</si>
  <si>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</si>
  <si>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</si>
  <si>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</si>
  <si>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</si>
  <si>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</si>
  <si>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</si>
  <si>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</si>
  <si>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</si>
  <si>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</si>
  <si>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</si>
  <si>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</si>
  <si>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</si>
  <si>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</si>
  <si>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</si>
  <si>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</si>
  <si>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</si>
  <si>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</si>
  <si>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</si>
  <si>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</si>
  <si>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</si>
  <si>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</si>
  <si>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</si>
  <si>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</si>
  <si>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</si>
  <si>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</si>
  <si>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</si>
  <si>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</si>
  <si>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</si>
  <si>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</si>
  <si>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</si>
  <si>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</si>
  <si>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</si>
  <si>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</si>
  <si>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</si>
  <si>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</si>
  <si>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</si>
  <si>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</si>
  <si>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</si>
  <si>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</si>
  <si>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</si>
  <si>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</si>
  <si>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</si>
  <si>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</si>
  <si>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</si>
  <si>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</si>
  <si>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</si>
  <si>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</si>
  <si>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</si>
  <si>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</si>
  <si>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</si>
  <si>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</si>
  <si>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</si>
  <si>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</si>
  <si>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</si>
  <si>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</si>
  <si>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</si>
  <si>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</si>
  <si>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</si>
  <si>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</si>
  <si>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</si>
  <si>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</si>
  <si>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</si>
  <si>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</si>
  <si>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</si>
  <si>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</si>
  <si>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</si>
  <si>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</si>
  <si>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</si>
  <si>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</si>
  <si>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</si>
  <si>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</si>
  <si>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</si>
  <si>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</si>
  <si>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</si>
  <si>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</si>
  <si>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</si>
  <si>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</si>
  <si>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</si>
  <si>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</si>
  <si>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</si>
  <si>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</si>
  <si>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</si>
  <si>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</si>
  <si>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</si>
  <si>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</si>
  <si>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</si>
  <si>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</si>
  <si>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</si>
  <si>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</si>
  <si>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</si>
  <si>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</si>
  <si>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</si>
  <si>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</si>
  <si>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</si>
  <si>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</si>
  <si>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</si>
  <si>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</si>
  <si>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</si>
  <si>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</si>
  <si>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</si>
  <si>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</si>
  <si>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</si>
  <si>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</si>
  <si>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</si>
  <si>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</si>
  <si>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</si>
  <si>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</si>
  <si>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</si>
  <si>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</si>
  <si>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</si>
  <si>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</si>
  <si>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</si>
  <si>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</si>
  <si>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</si>
  <si>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</si>
  <si>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</si>
  <si>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</si>
  <si>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</si>
  <si>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</si>
  <si>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</si>
  <si>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</si>
  <si>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</si>
  <si>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</si>
  <si>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</si>
  <si>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</si>
  <si>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</si>
  <si>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</si>
  <si>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</si>
  <si>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</si>
  <si>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</si>
  <si>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</si>
  <si>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</si>
  <si>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</si>
  <si>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</si>
  <si>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</si>
  <si>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</si>
  <si>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</si>
  <si>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</si>
  <si>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</si>
  <si>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</si>
  <si>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</si>
  <si>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</si>
  <si>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</si>
  <si>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</si>
  <si>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</si>
  <si>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</si>
  <si>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</si>
  <si>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</si>
  <si>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</si>
  <si>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</si>
  <si>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</si>
  <si>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</si>
  <si>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</si>
  <si>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</si>
  <si>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</si>
  <si>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</si>
  <si>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</si>
  <si>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</si>
  <si>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</si>
  <si>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</si>
  <si>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</si>
  <si>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</si>
  <si>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</si>
  <si>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</si>
  <si>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</si>
  <si>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</si>
  <si>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</si>
  <si>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</si>
  <si>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</si>
  <si>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</si>
  <si>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</si>
  <si>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</si>
  <si>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</si>
  <si>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</si>
  <si>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</si>
  <si>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</si>
  <si>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</si>
  <si>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</si>
  <si>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</si>
  <si>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</si>
  <si>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</si>
  <si>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</si>
  <si>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</si>
  <si>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</si>
  <si>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</si>
  <si>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</si>
  <si>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</si>
  <si>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</si>
  <si>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</si>
  <si>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</si>
  <si>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</si>
  <si>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</si>
  <si>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</si>
  <si>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</si>
  <si>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</si>
  <si>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</si>
  <si>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</si>
  <si>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</si>
  <si>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</si>
  <si>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</si>
  <si>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</si>
  <si>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</si>
  <si>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</si>
  <si>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</si>
  <si>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</si>
  <si>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</si>
  <si>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</si>
  <si>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</si>
  <si>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</si>
  <si>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</si>
  <si>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</si>
  <si>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</si>
  <si>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</si>
  <si>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</si>
  <si>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</si>
  <si>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</si>
  <si>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</si>
  <si>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</si>
  <si>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</si>
  <si>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</si>
  <si>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</si>
  <si>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</si>
  <si>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</si>
  <si>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</si>
  <si>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</si>
  <si>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</si>
  <si>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</si>
  <si>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</si>
  <si>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</si>
  <si>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</si>
  <si>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</si>
  <si>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</si>
  <si>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</si>
  <si>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</si>
  <si>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</si>
  <si>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</si>
  <si>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</si>
  <si>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</si>
  <si>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</si>
  <si>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</si>
  <si>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</si>
  <si>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</si>
  <si>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</si>
  <si>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</si>
  <si>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</si>
  <si>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</si>
  <si>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</si>
  <si>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</si>
  <si>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</si>
  <si>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</si>
  <si>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</si>
  <si>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</si>
  <si>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</si>
  <si>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</si>
  <si>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</si>
  <si>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</si>
  <si>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</si>
  <si>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</si>
  <si>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</si>
  <si>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</si>
  <si>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</si>
  <si>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</si>
  <si>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</si>
  <si>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</si>
  <si>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</si>
  <si>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</si>
  <si>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</si>
  <si>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</si>
  <si>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</si>
  <si>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</si>
  <si>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</si>
  <si>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</si>
  <si>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</si>
  <si>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</si>
  <si>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</si>
  <si>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</si>
  <si>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</si>
  <si>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</si>
  <si>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</si>
  <si>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</si>
  <si>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</si>
  <si>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</si>
  <si>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</si>
  <si>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</si>
  <si>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</si>
  <si>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</si>
  <si>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</si>
  <si>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</si>
  <si>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</si>
  <si>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</si>
  <si>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</si>
  <si>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</si>
  <si>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</si>
  <si>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</si>
  <si>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</si>
  <si>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</si>
  <si>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</si>
  <si>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</si>
  <si>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</si>
  <si>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</si>
  <si>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</si>
  <si>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</si>
  <si>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</si>
  <si>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</si>
  <si>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</si>
  <si>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</si>
  <si>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</si>
  <si>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</si>
  <si>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</si>
  <si>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</si>
  <si>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</si>
  <si>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</si>
  <si>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</si>
  <si>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</si>
  <si>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</si>
  <si>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</si>
  <si>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</si>
  <si>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</si>
  <si>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</si>
  <si>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</si>
  <si>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</si>
  <si>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</si>
  <si>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</si>
  <si>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</si>
  <si>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</si>
  <si>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</si>
  <si>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</si>
  <si>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</si>
  <si>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</si>
  <si>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</si>
  <si>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</si>
  <si>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</si>
  <si>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</si>
  <si>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</si>
  <si>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</si>
  <si>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</si>
  <si>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</si>
  <si>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</si>
  <si>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</si>
  <si>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</si>
  <si>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</si>
  <si>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</si>
  <si>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</si>
  <si>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</si>
  <si>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</si>
  <si>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</si>
  <si>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</si>
  <si>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</si>
  <si>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</si>
  <si>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</si>
  <si>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</si>
  <si>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</si>
  <si>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</si>
  <si>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</si>
  <si>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</si>
  <si>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</si>
  <si>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</si>
  <si>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</si>
  <si>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</si>
  <si>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</si>
  <si>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</si>
  <si>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</si>
  <si>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</si>
  <si>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</si>
  <si>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</si>
  <si>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</si>
  <si>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</si>
  <si>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</si>
  <si>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</si>
  <si>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</si>
  <si>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</si>
  <si>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</si>
  <si>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</si>
  <si>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</si>
  <si>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</si>
  <si>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</si>
  <si>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</si>
  <si>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</si>
  <si>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</si>
  <si>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</si>
  <si>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</si>
  <si>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</si>
  <si>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</si>
  <si>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</si>
  <si>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</si>
  <si>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</si>
  <si>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</si>
  <si>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</si>
  <si>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</si>
  <si>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</si>
  <si>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</si>
  <si>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</si>
  <si>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</si>
  <si>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</si>
  <si>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</si>
  <si>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</si>
  <si>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</si>
  <si>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</si>
  <si>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</si>
  <si>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</si>
  <si>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</si>
  <si>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</si>
  <si>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</si>
  <si>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</si>
  <si>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</si>
  <si>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</si>
  <si>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</si>
  <si>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</si>
  <si>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</si>
  <si>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</si>
  <si>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</si>
  <si>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</si>
  <si>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</si>
  <si>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</si>
  <si>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</si>
  <si>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</si>
  <si>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</si>
  <si>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</si>
  <si>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</si>
  <si>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</si>
  <si>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</si>
  <si>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</si>
  <si>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</si>
  <si>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</si>
  <si>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</si>
  <si>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</si>
  <si>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</si>
  <si>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</si>
  <si>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</si>
  <si>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</si>
  <si>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</si>
  <si>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</si>
  <si>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</si>
  <si>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</si>
  <si>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</si>
  <si>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</si>
  <si>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</si>
  <si>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</si>
  <si>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</si>
  <si>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</si>
  <si>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</si>
  <si>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</si>
  <si>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</si>
  <si>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</si>
  <si>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</si>
  <si>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</si>
  <si>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</si>
  <si>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</si>
  <si>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</si>
  <si>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</si>
  <si>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</si>
  <si>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</si>
  <si>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</si>
  <si>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</si>
  <si>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</si>
  <si>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</si>
  <si>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</si>
  <si>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</si>
  <si>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</si>
  <si>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</si>
  <si>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</si>
  <si>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</si>
  <si>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</si>
  <si>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</si>
  <si>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</si>
  <si>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</si>
  <si>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</si>
  <si>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</si>
  <si>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</si>
  <si>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</si>
  <si>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</si>
  <si>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</si>
  <si>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</si>
  <si>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</si>
  <si>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</si>
  <si>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</si>
  <si>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</si>
  <si>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</si>
  <si>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</si>
  <si>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</si>
  <si>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</si>
  <si>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</si>
  <si>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</si>
  <si>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</si>
  <si>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</si>
  <si>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</si>
  <si>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</si>
  <si>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</si>
  <si>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</si>
  <si>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</si>
  <si>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</si>
  <si>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</si>
  <si>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</si>
  <si>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</si>
  <si>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</si>
  <si>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</si>
  <si>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</si>
  <si>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</si>
  <si>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</si>
  <si>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</si>
  <si>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</si>
  <si>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</si>
  <si>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</si>
  <si>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</si>
  <si>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</si>
  <si>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</si>
  <si>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</si>
  <si>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</si>
  <si>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</si>
  <si>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</si>
  <si>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</si>
  <si>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</si>
  <si>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</si>
  <si>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</si>
  <si>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</si>
  <si>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</si>
  <si>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</si>
  <si>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</si>
  <si>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</si>
  <si>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</si>
  <si>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</si>
  <si>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</si>
  <si>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</si>
  <si>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</si>
  <si>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</si>
  <si>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</si>
  <si>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</si>
  <si>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</si>
  <si>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</si>
  <si>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</si>
  <si>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</si>
  <si>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</si>
  <si>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</si>
  <si>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</si>
  <si>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</si>
  <si>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</si>
  <si>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</si>
  <si>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</si>
  <si>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</si>
  <si>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</si>
  <si>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</si>
  <si>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</si>
  <si>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</si>
  <si>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</si>
  <si>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</si>
  <si>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</si>
  <si>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</si>
  <si>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</si>
  <si>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</si>
  <si>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</si>
  <si>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</si>
  <si>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</si>
  <si>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</si>
  <si>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</si>
  <si>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</si>
  <si>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</si>
  <si>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</si>
  <si>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</si>
  <si>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</si>
  <si>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</si>
  <si>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</si>
  <si>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</si>
  <si>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</si>
  <si>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</si>
  <si>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</si>
  <si>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</si>
  <si>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</si>
  <si>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</si>
  <si>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</si>
  <si>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</si>
  <si>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</si>
  <si>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</si>
  <si>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</si>
  <si>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</si>
  <si>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</si>
  <si>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</si>
  <si>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</si>
  <si>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</si>
  <si>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</si>
  <si>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</si>
  <si>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</si>
  <si>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</si>
  <si>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</si>
  <si>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</si>
  <si>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</si>
  <si>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</si>
  <si>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</si>
  <si>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</si>
  <si>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</si>
  <si>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</si>
  <si>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</si>
  <si>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</si>
  <si>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</si>
  <si>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</si>
  <si>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</si>
  <si>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</si>
  <si>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</si>
  <si>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</si>
  <si>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</si>
  <si>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</si>
  <si>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</si>
  <si>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</si>
  <si>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</si>
  <si>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</si>
  <si>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</si>
  <si>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</si>
  <si>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</si>
  <si>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</si>
  <si>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</si>
  <si>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</si>
  <si>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</si>
  <si>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</si>
  <si>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</si>
  <si>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</si>
  <si>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</si>
  <si>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</si>
  <si>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</si>
  <si>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</si>
  <si>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</si>
  <si>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</si>
  <si>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</si>
  <si>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</si>
  <si>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</si>
  <si>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</si>
  <si>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</si>
  <si>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</si>
  <si>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</si>
  <si>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</si>
  <si>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</si>
  <si>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</si>
  <si>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</si>
  <si>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</si>
  <si>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</si>
  <si>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</si>
  <si>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</si>
  <si>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</si>
  <si>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</si>
  <si>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</si>
  <si>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</si>
  <si>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</si>
  <si>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</si>
  <si>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</si>
  <si>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</si>
  <si>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</si>
  <si>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</si>
  <si>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</si>
  <si>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</si>
  <si>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</si>
  <si>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</si>
  <si>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</si>
  <si>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</si>
  <si>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</si>
  <si>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</si>
  <si>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</si>
  <si>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</si>
  <si>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</si>
  <si>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</si>
  <si>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</si>
  <si>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</si>
  <si>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</si>
  <si>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</si>
  <si>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</si>
  <si>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</si>
  <si>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</si>
  <si>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</si>
  <si>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</si>
  <si>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</si>
  <si>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</si>
  <si>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</si>
  <si>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</si>
  <si>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</si>
  <si>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</si>
  <si>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</si>
  <si>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</si>
  <si>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</si>
  <si>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</si>
  <si>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</si>
  <si>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</si>
  <si>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</si>
  <si>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</si>
  <si>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</si>
  <si>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</si>
  <si>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</si>
  <si>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</si>
  <si>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</si>
  <si>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</si>
  <si>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</si>
  <si>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</si>
  <si>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</si>
  <si>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</si>
  <si>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</si>
  <si>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</si>
  <si>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</si>
  <si>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</si>
  <si>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</si>
  <si>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</si>
  <si>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</si>
  <si>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</si>
  <si>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</si>
  <si>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</si>
  <si>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</si>
  <si>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</si>
  <si>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</si>
  <si>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</si>
  <si>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</si>
  <si>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</si>
  <si>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</si>
  <si>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</si>
  <si>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</si>
  <si>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</si>
  <si>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</si>
  <si>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</si>
  <si>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</si>
  <si>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</si>
  <si>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</si>
  <si>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</si>
  <si>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</si>
  <si>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</si>
  <si>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</si>
  <si>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</si>
  <si>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</si>
  <si>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</si>
  <si>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</si>
  <si>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</si>
  <si>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</si>
  <si>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</si>
  <si>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</si>
  <si>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</si>
  <si>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</si>
  <si>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</si>
  <si>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</si>
  <si>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</si>
  <si>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</si>
  <si>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</si>
  <si>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</si>
  <si>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</si>
  <si>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</si>
  <si>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</si>
  <si>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</si>
  <si>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</si>
  <si>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</si>
  <si>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</si>
  <si>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</si>
  <si>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</si>
  <si>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</si>
  <si>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</si>
  <si>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</si>
  <si>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</si>
  <si>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</si>
  <si>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</si>
  <si>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</si>
  <si>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</si>
  <si>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</si>
  <si>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</si>
  <si>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</si>
  <si>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</si>
  <si>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</si>
  <si>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</si>
  <si>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</si>
  <si>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</si>
  <si>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</si>
  <si>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</si>
  <si>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</si>
  <si>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</si>
  <si>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</si>
  <si>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</si>
  <si>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</si>
  <si>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</si>
  <si>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</si>
  <si>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</si>
  <si>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</si>
  <si>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</si>
  <si>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</si>
  <si>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</si>
  <si>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</si>
  <si>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</si>
  <si>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</si>
  <si>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</si>
  <si>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</si>
  <si>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</si>
  <si>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</si>
  <si>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</si>
  <si>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</si>
  <si>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</si>
  <si>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</si>
  <si>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</si>
  <si>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</si>
  <si>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</si>
  <si>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</si>
  <si>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</si>
  <si>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</si>
  <si>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</si>
  <si>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</si>
  <si>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</si>
  <si>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</si>
  <si>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</si>
  <si>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</si>
  <si>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</si>
  <si>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</si>
  <si>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</si>
  <si>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</si>
  <si>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</si>
  <si>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</si>
  <si>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</si>
  <si>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</si>
  <si>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</si>
  <si>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</si>
  <si>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</si>
  <si>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</si>
  <si>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</si>
  <si>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</si>
  <si>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</si>
  <si>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</si>
  <si>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</si>
  <si>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</si>
  <si>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</si>
  <si>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</si>
  <si>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</si>
  <si>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</si>
  <si>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</si>
  <si>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</si>
  <si>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</si>
  <si>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</si>
  <si>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</si>
  <si>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</si>
  <si>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</si>
  <si>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</si>
  <si>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</si>
  <si>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</si>
  <si>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</si>
  <si>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</si>
  <si>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</si>
  <si>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</si>
  <si>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</si>
  <si>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</si>
  <si>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</si>
  <si>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</si>
  <si>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</si>
  <si>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</si>
  <si>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</si>
  <si>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</si>
  <si>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</si>
  <si>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</si>
  <si>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</si>
  <si>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</si>
  <si>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</si>
  <si>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</si>
  <si>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</si>
  <si>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</si>
  <si>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</si>
  <si>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</si>
  <si>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</si>
  <si>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</si>
  <si>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</si>
  <si>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</si>
  <si>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</si>
  <si>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</si>
  <si>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</si>
  <si>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</si>
  <si>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</si>
  <si>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</si>
  <si>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</si>
  <si>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</si>
  <si>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</si>
  <si>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</si>
  <si>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</si>
  <si>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</si>
  <si>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</si>
  <si>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</si>
  <si>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</si>
  <si>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</si>
  <si>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</si>
  <si>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</si>
  <si>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</si>
  <si>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</si>
  <si>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</si>
  <si>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</si>
  <si>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</si>
  <si>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</si>
  <si>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</si>
  <si>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</si>
  <si>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</si>
  <si>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</si>
  <si>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</si>
  <si>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</si>
  <si>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</si>
  <si>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</si>
  <si>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</si>
  <si>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</si>
  <si>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</si>
  <si>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</si>
  <si>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</si>
  <si>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</si>
  <si>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</si>
  <si>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</si>
  <si>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</si>
  <si>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</si>
  <si>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</si>
  <si>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</si>
  <si>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</si>
  <si>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</si>
  <si>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</si>
  <si>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</si>
  <si>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</si>
  <si>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</si>
  <si>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</si>
  <si>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</si>
  <si>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</si>
  <si>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</si>
  <si>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</si>
  <si>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</si>
  <si>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</si>
  <si>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</si>
  <si>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</si>
  <si>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</si>
  <si>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</si>
  <si>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</si>
  <si>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</si>
  <si>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</si>
  <si>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</si>
  <si>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</si>
  <si>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</si>
  <si>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</si>
  <si>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</si>
  <si>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</si>
  <si>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</si>
  <si>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</si>
  <si>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</si>
  <si>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</si>
  <si>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</si>
  <si>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</si>
  <si>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</si>
  <si>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</si>
  <si>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</si>
  <si>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</si>
  <si>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</si>
  <si>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</si>
  <si>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</si>
  <si>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</si>
  <si>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</si>
  <si>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</si>
  <si>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</si>
  <si>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</si>
  <si>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</si>
  <si>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</si>
  <si>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</si>
  <si>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</si>
  <si>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</si>
  <si>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</si>
  <si>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</si>
  <si>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</si>
  <si>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</si>
  <si>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</si>
  <si>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</si>
  <si>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</si>
  <si>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</si>
  <si>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</si>
  <si>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</si>
  <si>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</si>
  <si>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</si>
  <si>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</si>
  <si>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</si>
  <si>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</si>
  <si>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</si>
  <si>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</si>
  <si>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</si>
  <si>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</si>
  <si>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</si>
  <si>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</si>
  <si>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</si>
  <si>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</si>
  <si>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</si>
  <si>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</si>
  <si>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</si>
  <si>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</si>
  <si>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</si>
  <si>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</si>
  <si>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</si>
  <si>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</si>
  <si>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</si>
  <si>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</si>
  <si>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</si>
  <si>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</si>
  <si>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</si>
  <si>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</si>
  <si>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</si>
  <si>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</si>
  <si>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</si>
  <si>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</si>
  <si>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</si>
  <si>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</si>
  <si>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</si>
  <si>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</si>
  <si>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</si>
  <si>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</si>
  <si>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</si>
  <si>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</si>
  <si>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</si>
  <si>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</si>
  <si>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</si>
  <si>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</si>
  <si>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</si>
  <si>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</si>
  <si>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</si>
  <si>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</si>
  <si>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</si>
  <si>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</si>
  <si>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</si>
  <si>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</si>
  <si>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</si>
  <si>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</si>
  <si>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</si>
  <si>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</si>
  <si>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</si>
  <si>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</si>
  <si>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</si>
  <si>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</si>
  <si>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</si>
  <si>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</si>
  <si>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</si>
  <si>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</si>
  <si>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</si>
  <si>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</si>
  <si>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</si>
  <si>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</si>
  <si>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</si>
  <si>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</si>
  <si>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</si>
  <si>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</si>
  <si>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</si>
  <si>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</si>
  <si>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</si>
  <si>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</si>
  <si>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</si>
  <si>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</si>
  <si>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</si>
  <si>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</si>
  <si>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</si>
  <si>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</si>
  <si>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</si>
  <si>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</si>
  <si>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</si>
  <si>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</si>
  <si>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</si>
  <si>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</si>
  <si>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</si>
  <si>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</si>
  <si>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</si>
  <si>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</si>
  <si>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</si>
  <si>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</si>
  <si>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</si>
  <si>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</si>
  <si>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</si>
  <si>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</si>
  <si>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</si>
  <si>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</si>
  <si>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</si>
  <si>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</si>
  <si>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</si>
  <si>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</si>
  <si>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</si>
  <si>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</si>
  <si>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</si>
  <si>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</si>
  <si>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</si>
  <si>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</si>
  <si>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</si>
  <si>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</si>
  <si>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</si>
  <si>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</si>
  <si>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</si>
  <si>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</si>
  <si>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</si>
  <si>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</si>
  <si>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</si>
  <si>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</si>
  <si>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</si>
  <si>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</si>
  <si>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</si>
  <si>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</si>
  <si>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</si>
  <si>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</si>
  <si>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</si>
  <si>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</si>
  <si>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</si>
  <si>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</si>
  <si>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</si>
  <si>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</si>
  <si>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</si>
  <si>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</si>
  <si>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</si>
  <si>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</si>
  <si>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</si>
  <si>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</si>
  <si>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</si>
  <si>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</si>
  <si>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</si>
  <si>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</si>
  <si>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</si>
  <si>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</si>
  <si>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</si>
  <si>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</si>
  <si>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</si>
  <si>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</si>
  <si>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</si>
  <si>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</si>
  <si>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</si>
  <si>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</si>
  <si>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</si>
  <si>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</si>
  <si>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</si>
  <si>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</si>
  <si>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</si>
  <si>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</si>
  <si>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</si>
  <si>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</si>
  <si>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</si>
  <si>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</si>
  <si>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</si>
  <si>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</si>
  <si>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</si>
  <si>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</si>
  <si>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</si>
  <si>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</si>
  <si>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</si>
  <si>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</si>
  <si>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</si>
  <si>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</si>
  <si>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</si>
  <si>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</si>
  <si>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</si>
  <si>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</si>
  <si>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</si>
  <si>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</si>
  <si>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</si>
  <si>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</si>
  <si>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</si>
  <si>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</si>
  <si>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</si>
  <si>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</si>
  <si>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</si>
  <si>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</si>
  <si>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</si>
  <si>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</si>
  <si>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</si>
  <si>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</si>
  <si>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</si>
  <si>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</si>
  <si>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</si>
  <si>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</si>
  <si>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</si>
  <si>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</si>
  <si>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</si>
  <si>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</si>
  <si>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</si>
  <si>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</si>
  <si>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</si>
  <si>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</si>
  <si>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</si>
  <si>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</si>
  <si>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</si>
  <si>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</si>
  <si>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</si>
  <si>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</si>
  <si>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</si>
  <si>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</si>
  <si>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</si>
  <si>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</si>
  <si>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</si>
  <si>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</si>
  <si>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</si>
  <si>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</si>
  <si>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</si>
  <si>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</si>
  <si>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</si>
  <si>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</si>
  <si>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</si>
  <si>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</si>
  <si>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</si>
  <si>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</si>
  <si>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</si>
  <si>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</si>
  <si>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</si>
  <si>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</si>
  <si>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</si>
  <si>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</si>
  <si>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</si>
  <si>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</si>
  <si>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</si>
  <si>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</si>
  <si>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</si>
  <si>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</si>
  <si>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</si>
  <si>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</si>
  <si>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</si>
  <si>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</si>
  <si>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</si>
  <si>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</si>
  <si>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</si>
  <si>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</si>
  <si>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</si>
  <si>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</si>
  <si>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</si>
  <si>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</si>
  <si>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</si>
  <si>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</si>
  <si>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</si>
  <si>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</si>
  <si>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</si>
  <si>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</si>
  <si>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</si>
  <si>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</si>
  <si>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</si>
  <si>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</si>
  <si>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</si>
  <si>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</si>
  <si>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</si>
  <si>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</si>
  <si>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</si>
  <si>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</si>
  <si>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</si>
  <si>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</si>
  <si>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</si>
  <si>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</si>
  <si>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</si>
  <si>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</si>
  <si>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</si>
  <si>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</si>
  <si>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</si>
  <si>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</si>
  <si>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</si>
  <si>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</si>
  <si>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</si>
  <si>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</si>
  <si>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</si>
  <si>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</si>
  <si>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</si>
  <si>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</si>
  <si>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</si>
  <si>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</si>
  <si>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</si>
  <si>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</si>
  <si>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</si>
  <si>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</si>
  <si>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</si>
  <si>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</si>
  <si>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</si>
  <si>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</si>
  <si>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</si>
  <si>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</si>
  <si>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</si>
  <si>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</si>
  <si>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</si>
  <si>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</si>
  <si>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</si>
  <si>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</si>
  <si>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</si>
  <si>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</si>
  <si>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</si>
  <si>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</si>
  <si>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</si>
  <si>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</si>
  <si>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</si>
  <si>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</si>
  <si>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</si>
  <si>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</si>
  <si>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</si>
  <si>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</si>
  <si>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</si>
  <si>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</si>
  <si>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</si>
  <si>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</si>
  <si>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</si>
  <si>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</si>
  <si>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</si>
  <si>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</si>
  <si>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</si>
  <si>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</si>
  <si>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</si>
  <si>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</si>
  <si>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</si>
  <si>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</si>
  <si>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</si>
  <si>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</si>
  <si>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</si>
  <si>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</si>
  <si>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</si>
  <si>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</si>
  <si>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</si>
  <si>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</si>
  <si>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</si>
  <si>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</si>
  <si>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</si>
  <si>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</si>
  <si>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</si>
  <si>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</si>
  <si>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</si>
  <si>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</si>
  <si>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</si>
  <si>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</si>
  <si>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</si>
  <si>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</si>
  <si>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</si>
  <si>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</si>
  <si>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</si>
  <si>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</si>
  <si>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</si>
  <si>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</si>
  <si>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</si>
  <si>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</si>
  <si>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</si>
  <si>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</si>
  <si>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</si>
  <si>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</si>
  <si>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</si>
  <si>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</si>
  <si>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</si>
  <si>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</si>
  <si>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</si>
  <si>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</si>
  <si>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</si>
  <si>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</si>
  <si>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</si>
  <si>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</si>
  <si>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</si>
  <si>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</si>
  <si>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</si>
  <si>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</si>
  <si>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</si>
  <si>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</si>
  <si>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</si>
  <si>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</si>
  <si>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</si>
  <si>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</si>
  <si>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</si>
  <si>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</si>
  <si>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</si>
  <si>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</si>
  <si>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</si>
  <si>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</si>
  <si>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</si>
  <si>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</si>
  <si>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</si>
  <si>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</si>
  <si>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</si>
  <si>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</si>
  <si>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</si>
  <si>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</si>
  <si>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</si>
  <si>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</si>
  <si>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</si>
  <si>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</si>
  <si>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</si>
  <si>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</si>
  <si>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</si>
  <si>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</si>
  <si>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</si>
  <si>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</si>
  <si>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</si>
  <si>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</si>
  <si>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</si>
  <si>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</si>
  <si>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</si>
  <si>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</si>
  <si>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</si>
  <si>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</si>
  <si>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</si>
  <si>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</si>
  <si>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</si>
  <si>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</si>
  <si>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</si>
  <si>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</si>
  <si>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</si>
  <si>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</si>
  <si>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</si>
  <si>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</si>
  <si>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</si>
  <si>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</si>
  <si>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</si>
  <si>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</si>
  <si>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</si>
  <si>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</si>
  <si>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</si>
  <si>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</si>
  <si>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</si>
  <si>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</si>
  <si>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</si>
  <si>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</si>
  <si>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</si>
  <si>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</si>
  <si>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</si>
  <si>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</si>
  <si>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</si>
  <si>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</si>
  <si>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</si>
  <si>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</si>
  <si>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</si>
  <si>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</si>
  <si>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</si>
  <si>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</si>
  <si>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</si>
  <si>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</si>
  <si>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</si>
  <si>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</si>
  <si>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</si>
  <si>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</si>
  <si>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</si>
  <si>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</si>
  <si>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</si>
  <si>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</si>
  <si>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</si>
  <si>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</si>
  <si>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</si>
  <si>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</si>
  <si>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</si>
  <si>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</si>
  <si>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</si>
  <si>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</si>
  <si>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</si>
  <si>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</si>
  <si>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</si>
  <si>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</si>
  <si>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</si>
  <si>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</si>
  <si>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</si>
  <si>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</si>
  <si>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</si>
  <si>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</si>
  <si>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</si>
  <si>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</si>
  <si>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</si>
  <si>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</si>
  <si>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</si>
  <si>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</si>
  <si>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</si>
  <si>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</si>
  <si>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</si>
  <si>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</si>
  <si>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</si>
  <si>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</si>
  <si>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</si>
  <si>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</si>
  <si>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</si>
  <si>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</si>
  <si>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</si>
  <si>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</si>
  <si>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</si>
  <si>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</si>
  <si>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</si>
  <si>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</si>
  <si>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</si>
  <si>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</si>
  <si>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</si>
  <si>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</si>
  <si>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</si>
  <si>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</si>
  <si>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</si>
  <si>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</si>
  <si>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</si>
  <si>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</si>
  <si>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</si>
  <si>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</si>
  <si>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</si>
  <si>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</si>
  <si>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</si>
  <si>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</si>
  <si>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</si>
  <si>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</si>
  <si>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</si>
  <si>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</si>
  <si>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</si>
  <si>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</si>
  <si>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</si>
  <si>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</si>
  <si>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</si>
  <si>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</si>
  <si>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</si>
  <si>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</si>
  <si>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</si>
  <si>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</si>
  <si>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</si>
  <si>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</si>
  <si>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</si>
  <si>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</si>
  <si>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</si>
  <si>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</si>
  <si>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</si>
  <si>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</si>
  <si>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</si>
  <si>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</si>
  <si>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</si>
  <si>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</si>
  <si>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</si>
  <si>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</si>
  <si>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</si>
  <si>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</si>
  <si>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</si>
  <si>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</si>
  <si>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</si>
  <si>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</si>
  <si>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</si>
  <si>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</si>
  <si>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</si>
  <si>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</si>
  <si>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</si>
  <si>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</si>
  <si>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</si>
  <si>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</si>
  <si>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</si>
  <si>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</si>
  <si>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</si>
  <si>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</si>
  <si>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</si>
  <si>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</si>
  <si>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</si>
  <si>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</si>
  <si>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</si>
  <si>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</si>
  <si>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</si>
  <si>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</si>
  <si>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</si>
  <si>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</si>
  <si>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</si>
  <si>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</si>
  <si>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</si>
  <si>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</si>
  <si>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</si>
  <si>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</si>
  <si>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</si>
  <si>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</si>
  <si>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</si>
  <si>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</si>
  <si>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</si>
  <si>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</si>
  <si>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</si>
  <si>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</si>
  <si>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</si>
  <si>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</si>
  <si>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</si>
  <si>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</si>
  <si>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</si>
  <si>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</si>
  <si>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</si>
  <si>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</si>
  <si>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</si>
  <si>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</si>
  <si>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</si>
  <si>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</si>
  <si>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</si>
  <si>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</si>
  <si>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</si>
  <si>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</si>
  <si>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</si>
  <si>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</si>
  <si>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</si>
  <si>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</si>
  <si>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</si>
  <si>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</si>
  <si>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</si>
  <si>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</si>
  <si>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</si>
  <si>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</si>
  <si>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</si>
  <si>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</si>
  <si>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</si>
  <si>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</si>
  <si>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</si>
  <si>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</si>
  <si>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</si>
  <si>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</si>
  <si>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</si>
  <si>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</si>
  <si>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</si>
  <si>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</si>
  <si>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</si>
  <si>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</si>
  <si>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</si>
  <si>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</si>
  <si>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</si>
  <si>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</si>
  <si>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</si>
  <si>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</si>
  <si>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</si>
  <si>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</si>
  <si>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</si>
  <si>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</si>
  <si>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</si>
  <si>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</si>
  <si>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</si>
  <si>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</si>
  <si>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</si>
  <si>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</si>
  <si>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</si>
  <si>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</si>
  <si>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</si>
  <si>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</si>
  <si>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</si>
  <si>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</si>
  <si>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</si>
  <si>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</si>
  <si>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</si>
  <si>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</si>
  <si>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</si>
  <si>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</si>
  <si>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</si>
  <si>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</si>
  <si>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</si>
  <si>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</si>
  <si>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</si>
  <si>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</si>
  <si>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</si>
  <si>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</si>
  <si>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</si>
  <si>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</si>
  <si>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</si>
  <si>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</si>
  <si>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</si>
  <si>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</si>
  <si>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</si>
  <si>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</si>
  <si>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</si>
  <si>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</si>
  <si>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</si>
  <si>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</si>
  <si>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</si>
  <si>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</si>
  <si>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</si>
  <si>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</si>
  <si>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</si>
  <si>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</si>
  <si>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</si>
  <si>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</si>
  <si>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</si>
  <si>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</si>
  <si>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</si>
  <si>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</si>
  <si>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</si>
  <si>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</si>
  <si>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</si>
  <si>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</si>
  <si>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</si>
  <si>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</si>
  <si>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</si>
  <si>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</si>
  <si>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</si>
  <si>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</si>
  <si>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</si>
  <si>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</si>
  <si>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</si>
  <si>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</si>
  <si>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</si>
  <si>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</si>
  <si>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</si>
  <si>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</si>
  <si>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</si>
  <si>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</si>
  <si>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</si>
  <si>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</si>
  <si>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</si>
  <si>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</si>
  <si>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</si>
  <si>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</si>
  <si>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</si>
  <si>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</si>
  <si>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</si>
  <si>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</si>
  <si>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</si>
  <si>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</si>
  <si>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</si>
  <si>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</si>
  <si>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</si>
  <si>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</si>
  <si>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</si>
  <si>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</si>
  <si>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</si>
  <si>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</si>
  <si>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</si>
  <si>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</si>
  <si>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</si>
  <si>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</si>
  <si>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</si>
  <si>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</si>
  <si>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</si>
  <si>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</si>
  <si>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</si>
  <si>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</si>
  <si>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</si>
  <si>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</si>
  <si>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</si>
  <si>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</si>
  <si>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</si>
  <si>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</si>
  <si>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</si>
  <si>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</si>
  <si>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</si>
  <si>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</si>
  <si>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</si>
  <si>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</si>
  <si>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</si>
  <si>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</si>
  <si>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</si>
  <si>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</si>
  <si>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</si>
  <si>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</si>
  <si>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</si>
  <si>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</si>
  <si>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</si>
  <si>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</si>
  <si>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</si>
  <si>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</si>
  <si>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</si>
  <si>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</si>
  <si>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</si>
  <si>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</si>
  <si>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</si>
  <si>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</si>
  <si>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</si>
  <si>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</si>
  <si>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</si>
  <si>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</si>
  <si>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</si>
  <si>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</si>
  <si>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</si>
  <si>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</si>
  <si>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</si>
  <si>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</si>
  <si>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</si>
  <si>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</si>
  <si>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</si>
  <si>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</si>
  <si>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</si>
  <si>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</si>
  <si>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</si>
  <si>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</si>
  <si>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</si>
  <si>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</si>
  <si>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</si>
  <si>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</si>
  <si>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</si>
  <si>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</si>
  <si>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</si>
  <si>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</si>
  <si>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</si>
  <si>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</si>
  <si>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</si>
  <si>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</si>
  <si>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</si>
  <si>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</si>
  <si>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</si>
  <si>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</si>
  <si>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</si>
  <si>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</si>
  <si>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</si>
  <si>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</si>
  <si>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</si>
  <si>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</si>
  <si>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</si>
  <si>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</si>
  <si>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</si>
  <si>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</si>
  <si>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</si>
  <si>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</si>
  <si>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</si>
  <si>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</si>
  <si>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</si>
  <si>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</si>
  <si>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</si>
  <si>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</si>
  <si>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</si>
  <si>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</si>
  <si>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</si>
  <si>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</si>
  <si>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</si>
  <si>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</si>
  <si>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</si>
  <si>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</si>
  <si>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</si>
  <si>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</si>
  <si>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</si>
  <si>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</si>
  <si>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</si>
  <si>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</si>
  <si>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</si>
  <si>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</si>
  <si>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</si>
  <si>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</si>
  <si>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</si>
  <si>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</si>
  <si>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</si>
  <si>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</si>
  <si>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</si>
  <si>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</si>
  <si>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</si>
  <si>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</si>
  <si>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</si>
  <si>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</si>
  <si>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</si>
  <si>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</si>
  <si>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</si>
  <si>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</si>
  <si>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</si>
  <si>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</si>
  <si>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</si>
  <si>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</si>
  <si>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</si>
  <si>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</si>
  <si>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</si>
  <si>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</si>
  <si>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</si>
  <si>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</si>
  <si>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</si>
  <si>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</si>
  <si>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</si>
  <si>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</si>
  <si>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</si>
  <si>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</si>
  <si>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</si>
  <si>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</si>
  <si>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</si>
  <si>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</si>
  <si>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</si>
  <si>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</si>
  <si>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</si>
  <si>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</si>
  <si>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</si>
  <si>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</si>
  <si>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</si>
  <si>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</si>
  <si>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</si>
  <si>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</si>
  <si>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</si>
  <si>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</si>
  <si>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</si>
  <si>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</si>
  <si>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</si>
  <si>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</si>
  <si>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</si>
  <si>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</si>
  <si>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</si>
  <si>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</si>
  <si>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</si>
  <si>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</si>
  <si>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</si>
  <si>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</si>
  <si>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</si>
  <si>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</si>
  <si>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</si>
  <si>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</si>
  <si>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</si>
  <si>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</si>
  <si>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</si>
  <si>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</si>
  <si>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</si>
  <si>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</si>
  <si>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</si>
  <si>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</si>
  <si>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</si>
  <si>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</si>
  <si>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</si>
  <si>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</si>
  <si>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</si>
  <si>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</si>
  <si>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</si>
  <si>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</si>
  <si>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</si>
  <si>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</si>
  <si>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</si>
  <si>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</si>
  <si>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</si>
  <si>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</si>
  <si>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</si>
  <si>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</si>
  <si>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</si>
  <si>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</si>
  <si>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</si>
  <si>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</si>
  <si>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</si>
  <si>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</si>
  <si>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</si>
  <si>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</si>
  <si>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</si>
  <si>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</si>
  <si>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</si>
  <si>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</si>
  <si>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</si>
  <si>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</si>
  <si>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</si>
  <si>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</si>
  <si>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</si>
  <si>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</si>
  <si>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</si>
  <si>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</si>
  <si>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</si>
  <si>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</si>
  <si>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</si>
  <si>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</si>
  <si>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</si>
  <si>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</si>
  <si>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</si>
  <si>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</si>
  <si>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</si>
  <si>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</si>
  <si>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</si>
  <si>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</si>
  <si>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</si>
  <si>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</si>
  <si>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</si>
  <si>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</si>
  <si>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</si>
  <si>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</si>
  <si>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</si>
  <si>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</si>
  <si>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</si>
  <si>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</si>
  <si>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</si>
  <si>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</si>
  <si>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</si>
  <si>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</si>
  <si>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</si>
  <si>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</si>
  <si>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</si>
  <si>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</si>
  <si>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</si>
  <si>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</si>
  <si>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</si>
  <si>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</si>
  <si>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</si>
  <si>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</si>
  <si>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</si>
  <si>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</si>
  <si>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</si>
  <si>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</si>
  <si>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</si>
  <si>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</si>
  <si>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</si>
  <si>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</si>
  <si>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</si>
  <si>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</si>
  <si>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</si>
  <si>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</si>
  <si>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</si>
  <si>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</si>
  <si>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</si>
  <si>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</si>
  <si>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</si>
  <si>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</si>
  <si>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</si>
  <si>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</si>
  <si>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</si>
  <si>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</si>
  <si>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</si>
  <si>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</si>
  <si>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</si>
  <si>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</si>
  <si>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</si>
  <si>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</si>
  <si>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</si>
  <si>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</si>
  <si>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</si>
  <si>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</si>
  <si>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</si>
  <si>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</si>
  <si>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</si>
  <si>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</si>
  <si>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</si>
  <si>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</si>
  <si>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</si>
  <si>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</si>
  <si>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</si>
  <si>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</si>
  <si>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</si>
  <si>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</si>
  <si>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</si>
  <si>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</si>
  <si>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</si>
  <si>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</si>
  <si>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</si>
  <si>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</si>
  <si>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</si>
  <si>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</si>
  <si>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</si>
  <si>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</si>
  <si>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</si>
  <si>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</si>
  <si>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</si>
  <si>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</si>
  <si>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</si>
  <si>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</si>
  <si>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</si>
  <si>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</si>
  <si>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</si>
  <si>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</si>
  <si>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</si>
  <si>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</si>
  <si>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</si>
  <si>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</si>
  <si>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</si>
  <si>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</si>
  <si>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</si>
  <si>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</si>
  <si>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</si>
  <si>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</si>
  <si>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</si>
  <si>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</si>
  <si>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</si>
  <si>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</si>
  <si>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</si>
  <si>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</si>
  <si>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</si>
  <si>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</si>
  <si>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</si>
  <si>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</si>
  <si>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</si>
  <si>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</si>
  <si>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</si>
  <si>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</si>
  <si>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</si>
  <si>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</si>
  <si>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</si>
  <si>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</si>
  <si>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</si>
  <si>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</si>
  <si>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</si>
  <si>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</si>
  <si>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</si>
  <si>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</si>
  <si>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</si>
  <si>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</si>
  <si>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</si>
  <si>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</si>
  <si>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</si>
  <si>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</si>
  <si>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</si>
  <si>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</si>
  <si>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</si>
  <si>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</si>
  <si>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</si>
  <si>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</si>
  <si>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</si>
  <si>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</si>
  <si>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</si>
  <si>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</si>
  <si>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</si>
  <si>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</si>
  <si>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</si>
  <si>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</si>
  <si>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</si>
  <si>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</si>
  <si>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</si>
  <si>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</si>
  <si>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</si>
  <si>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</si>
  <si>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</si>
  <si>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</si>
  <si>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</si>
  <si>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</si>
  <si>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</si>
  <si>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</si>
  <si>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</si>
  <si>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</si>
  <si>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</si>
  <si>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</si>
  <si>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</si>
  <si>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</si>
  <si>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</si>
  <si>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</si>
  <si>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</si>
  <si>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</si>
  <si>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</si>
  <si>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</si>
  <si>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</si>
  <si>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</si>
  <si>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</si>
  <si>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</si>
  <si>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</si>
  <si>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</si>
  <si>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</si>
  <si>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</si>
  <si>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</si>
  <si>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</si>
  <si>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</si>
  <si>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</si>
  <si>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</si>
  <si>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</si>
  <si>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</si>
  <si>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</si>
  <si>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</si>
  <si>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</si>
  <si>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</si>
  <si>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</si>
  <si>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</si>
  <si>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</si>
  <si>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</si>
  <si>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</si>
  <si>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</si>
  <si>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</si>
  <si>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</si>
  <si>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</si>
  <si>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</si>
  <si>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</si>
  <si>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</si>
  <si>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</si>
  <si>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</si>
  <si>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</si>
  <si>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</si>
  <si>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</si>
  <si>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</si>
  <si>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</si>
  <si>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</si>
  <si>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</si>
  <si>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</si>
  <si>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</si>
  <si>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</si>
  <si>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</si>
  <si>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</si>
  <si>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</si>
  <si>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</si>
  <si>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</si>
  <si>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</si>
  <si>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</si>
  <si>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</si>
  <si>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</si>
  <si>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</si>
  <si>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</si>
  <si>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</si>
  <si>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</si>
  <si>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</si>
  <si>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</si>
  <si>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</si>
  <si>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</si>
  <si>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</si>
  <si>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</si>
  <si>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</si>
  <si>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</si>
  <si>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</si>
  <si>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</si>
  <si>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</si>
  <si>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</si>
  <si>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</si>
  <si>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</si>
  <si>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</si>
  <si>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</si>
  <si>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</si>
  <si>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</si>
  <si>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</si>
  <si>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</si>
  <si>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</si>
  <si>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</si>
  <si>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</si>
  <si>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</si>
  <si>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</si>
  <si>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</si>
  <si>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</si>
  <si>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</si>
  <si>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</si>
  <si>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</si>
  <si>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</si>
  <si>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</si>
  <si>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</si>
  <si>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</si>
  <si>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</si>
  <si>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</si>
  <si>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</si>
  <si>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</si>
  <si>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</si>
  <si>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</si>
  <si>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</si>
  <si>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</si>
  <si>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</si>
  <si>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</si>
  <si>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</si>
  <si>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</si>
  <si>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</si>
  <si>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</si>
  <si>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</si>
  <si>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</si>
  <si>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</si>
  <si>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</si>
  <si>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</si>
  <si>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</si>
  <si>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</si>
  <si>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</si>
  <si>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</si>
  <si>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</si>
  <si>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</si>
  <si>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</si>
  <si>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</si>
  <si>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</si>
  <si>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</si>
  <si>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</si>
  <si>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</si>
  <si>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</si>
  <si>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</si>
  <si>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</si>
  <si>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</si>
  <si>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</si>
  <si>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</si>
  <si>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</si>
  <si>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</si>
  <si>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</si>
  <si>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</si>
  <si>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</si>
  <si>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</si>
  <si>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</si>
  <si>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</si>
  <si>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</si>
  <si>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</si>
  <si>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</si>
  <si>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</si>
  <si>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</si>
  <si>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</si>
  <si>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</si>
  <si>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</si>
  <si>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</si>
  <si>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</si>
  <si>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</si>
  <si>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</si>
  <si>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</si>
  <si>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</si>
  <si>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</si>
  <si>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</si>
  <si>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</si>
  <si>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</si>
  <si>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</si>
  <si>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</si>
  <si>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</si>
  <si>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</si>
  <si>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</si>
  <si>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</si>
  <si>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</si>
  <si>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</si>
  <si>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</si>
  <si>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</si>
  <si>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</si>
  <si>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</si>
  <si>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</si>
  <si>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</si>
  <si>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</si>
  <si>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</si>
  <si>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</si>
  <si>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</si>
  <si>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</si>
  <si>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</si>
  <si>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</si>
  <si>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</si>
  <si>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</si>
  <si>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</si>
  <si>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</si>
  <si>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</si>
  <si>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</si>
  <si>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</si>
  <si>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</si>
  <si>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</si>
  <si>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</si>
  <si>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</si>
  <si>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</si>
  <si>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</si>
  <si>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</si>
  <si>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</si>
  <si>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</si>
  <si>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</si>
  <si>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</si>
  <si>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</si>
  <si>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</si>
  <si>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</si>
  <si>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</si>
  <si>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</si>
  <si>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</si>
  <si>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</si>
  <si>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</si>
  <si>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</si>
  <si>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</si>
  <si>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</si>
  <si>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</si>
  <si>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</si>
  <si>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</si>
  <si>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</si>
  <si>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</si>
  <si>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</si>
  <si>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</si>
  <si>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</si>
  <si>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</si>
  <si>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</si>
  <si>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</si>
  <si>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</si>
  <si>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</si>
  <si>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</si>
  <si>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</si>
  <si>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</si>
  <si>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</si>
  <si>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</si>
  <si>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</si>
  <si>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</si>
  <si>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</si>
  <si>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</si>
  <si>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</si>
  <si>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</si>
  <si>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</si>
  <si>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</si>
  <si>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</si>
  <si>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</si>
  <si>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</si>
  <si>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</si>
  <si>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</si>
  <si>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</si>
  <si>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</si>
  <si>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</si>
  <si>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</si>
  <si>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</si>
  <si>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</si>
  <si>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</si>
  <si>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</si>
  <si>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</si>
  <si>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</si>
  <si>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</si>
  <si>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</si>
  <si>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</si>
  <si>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</si>
  <si>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</si>
  <si>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</si>
  <si>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</si>
  <si>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</si>
  <si>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</si>
  <si>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</si>
  <si>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</si>
  <si>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</si>
  <si>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</si>
  <si>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</si>
  <si>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</si>
  <si>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</si>
  <si>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</si>
  <si>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</si>
  <si>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</si>
  <si>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</si>
  <si>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</si>
  <si>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</si>
  <si>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</si>
  <si>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</si>
  <si>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</si>
  <si>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</si>
  <si>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</si>
  <si>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</si>
  <si>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</si>
  <si>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</si>
  <si>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</si>
  <si>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</si>
  <si>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</si>
  <si>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</si>
  <si>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</si>
  <si>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</si>
  <si>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</si>
  <si>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</si>
  <si>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</si>
  <si>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</si>
  <si>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</si>
  <si>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</si>
  <si>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</si>
  <si>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</si>
  <si>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</si>
  <si>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</si>
  <si>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</si>
  <si>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</si>
  <si>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</si>
  <si>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</si>
  <si>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</si>
  <si>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</si>
  <si>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</si>
  <si>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</si>
  <si>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</si>
  <si>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</si>
  <si>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</si>
  <si>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</si>
  <si>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</si>
  <si>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</si>
  <si>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</si>
  <si>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</si>
  <si>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</si>
  <si>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</si>
  <si>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</si>
  <si>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</si>
  <si>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</si>
  <si>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</si>
  <si>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</si>
  <si>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</si>
  <si>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</si>
  <si>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</si>
  <si>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</si>
  <si>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</si>
  <si>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</si>
  <si>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</si>
  <si>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</si>
  <si>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</si>
  <si>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</si>
  <si>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</si>
  <si>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</si>
  <si>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</si>
  <si>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</si>
  <si>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</si>
  <si>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</si>
  <si>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</si>
  <si>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</si>
  <si>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</si>
  <si>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</si>
  <si>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</si>
  <si>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</si>
  <si>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</si>
  <si>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</si>
  <si>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</si>
  <si>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</si>
  <si>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</si>
  <si>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</si>
  <si>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</si>
  <si>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</si>
  <si>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</si>
  <si>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</si>
  <si>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</si>
  <si>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</si>
  <si>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</si>
  <si>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</si>
  <si>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</si>
  <si>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</si>
  <si>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</si>
  <si>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</si>
  <si>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</si>
  <si>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</si>
  <si>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</si>
  <si>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</si>
  <si>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</si>
  <si>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</si>
  <si>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</si>
  <si>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</si>
  <si>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</si>
  <si>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</si>
  <si>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</si>
  <si>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</si>
  <si>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</si>
  <si>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</si>
  <si>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</si>
  <si>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</si>
  <si>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</si>
  <si>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</si>
  <si>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</si>
  <si>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</si>
  <si>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</si>
  <si>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</si>
  <si>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</si>
  <si>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</si>
  <si>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</si>
  <si>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</si>
  <si>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</si>
  <si>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</si>
  <si>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</si>
  <si>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</si>
  <si>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</si>
  <si>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</si>
  <si>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</si>
  <si>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</si>
  <si>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</si>
  <si>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</si>
  <si>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</si>
  <si>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</si>
  <si>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</si>
  <si>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</si>
  <si>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</si>
  <si>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</si>
  <si>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</si>
  <si>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</si>
  <si>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</si>
  <si>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</si>
  <si>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</si>
  <si>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</si>
  <si>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</si>
  <si>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</si>
  <si>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</si>
  <si>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</si>
  <si>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</si>
  <si>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</si>
  <si>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</si>
  <si>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</si>
  <si>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</si>
  <si>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</si>
  <si>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</si>
  <si>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</si>
  <si>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</si>
  <si>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</si>
  <si>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</si>
  <si>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</si>
  <si>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</si>
  <si>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</si>
  <si>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</si>
  <si>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</si>
  <si>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</si>
  <si>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</si>
  <si>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</si>
  <si>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</si>
  <si>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</si>
  <si>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</si>
  <si>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</si>
  <si>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</si>
  <si>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</si>
  <si>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</si>
  <si>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</si>
  <si>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</si>
  <si>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</si>
  <si>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</si>
  <si>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</si>
  <si>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</si>
  <si>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</si>
  <si>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</si>
  <si>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</si>
  <si>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</si>
  <si>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</si>
  <si>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</si>
  <si>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</si>
  <si>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</si>
  <si>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</si>
  <si>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</si>
  <si>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</si>
  <si>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</si>
  <si>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</si>
  <si>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</si>
  <si>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</si>
  <si>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</si>
  <si>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</si>
  <si>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</si>
  <si>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</si>
  <si>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</si>
  <si>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</si>
  <si>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</si>
  <si>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</si>
  <si>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</si>
  <si>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</si>
  <si>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</si>
  <si>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</si>
  <si>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</si>
  <si>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</si>
  <si>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</si>
  <si>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</si>
  <si>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</si>
  <si>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</si>
  <si>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</si>
  <si>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</si>
  <si>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</si>
  <si>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</si>
  <si>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</si>
  <si>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</si>
  <si>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</si>
  <si>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</si>
  <si>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</si>
  <si>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</si>
  <si>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</si>
  <si>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</si>
  <si>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</si>
  <si>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</si>
  <si>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</si>
  <si>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</si>
  <si>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</si>
  <si>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</si>
  <si>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</si>
  <si>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</si>
  <si>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</si>
  <si>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</si>
  <si>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</si>
  <si>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</si>
  <si>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</si>
  <si>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</si>
  <si>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</si>
  <si>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</si>
  <si>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</si>
  <si>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</si>
  <si>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</si>
  <si>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</si>
  <si>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</si>
  <si>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</si>
  <si>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</si>
  <si>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</si>
  <si>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</si>
  <si>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</si>
  <si>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</si>
  <si>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</si>
  <si>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</si>
  <si>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</si>
  <si>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</si>
  <si>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</si>
  <si>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</si>
  <si>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</si>
  <si>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</si>
  <si>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</si>
  <si>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</si>
  <si>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</si>
  <si>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</si>
  <si>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</si>
  <si>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</si>
  <si>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</si>
  <si>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</si>
  <si>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</si>
  <si>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</si>
  <si>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</si>
  <si>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</si>
  <si>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</si>
  <si>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</si>
  <si>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</si>
  <si>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</si>
  <si>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</si>
  <si>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</si>
  <si>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</si>
  <si>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</si>
  <si>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</si>
  <si>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</si>
  <si>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</si>
  <si>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</si>
  <si>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</si>
  <si>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</si>
  <si>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</si>
  <si>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</si>
  <si>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</si>
  <si>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</si>
  <si>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</si>
  <si>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</si>
  <si>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</si>
  <si>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</si>
  <si>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</si>
  <si>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</si>
  <si>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</si>
  <si>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</si>
  <si>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</si>
  <si>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</si>
  <si>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</si>
  <si>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</si>
  <si>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</si>
  <si>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</si>
  <si>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</si>
  <si>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</si>
  <si>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</si>
  <si>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</si>
  <si>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</si>
  <si>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</si>
  <si>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</si>
  <si>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</si>
  <si>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</si>
  <si>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</si>
  <si>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</si>
  <si>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</si>
  <si>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</si>
  <si>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</si>
  <si>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</si>
  <si>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</si>
  <si>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</si>
  <si>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</si>
  <si>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</si>
  <si>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</si>
  <si>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</si>
  <si>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</si>
  <si>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</si>
  <si>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</si>
  <si>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</si>
  <si>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</si>
  <si>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</si>
  <si>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</si>
  <si>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</si>
  <si>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</si>
  <si>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</si>
  <si>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</si>
  <si>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</si>
  <si>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</si>
  <si>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</si>
  <si>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</si>
  <si>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</si>
  <si>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</si>
  <si>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</si>
  <si>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</si>
  <si>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</si>
  <si>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</si>
  <si>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</si>
  <si>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</si>
  <si>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</si>
  <si>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</si>
  <si>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</si>
  <si>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</si>
  <si>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</si>
  <si>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</si>
  <si>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</si>
  <si>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</si>
  <si>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</si>
  <si>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</si>
  <si>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</si>
  <si>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</si>
  <si>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</si>
  <si>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</si>
  <si>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</si>
  <si>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</si>
  <si>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</si>
  <si>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</si>
  <si>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</si>
  <si>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</si>
  <si>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</si>
  <si>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</si>
  <si>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</si>
  <si>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</si>
  <si>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</si>
  <si>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</si>
  <si>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</si>
  <si>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</si>
  <si>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</si>
  <si>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</si>
  <si>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</si>
  <si>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</si>
  <si>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</si>
  <si>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</si>
  <si>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</si>
  <si>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</si>
  <si>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</si>
  <si>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</si>
  <si>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</si>
  <si>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</si>
  <si>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</si>
  <si>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</si>
  <si>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</si>
  <si>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</si>
  <si>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</si>
  <si>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</si>
  <si>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</si>
  <si>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</si>
  <si>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</si>
  <si>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</si>
  <si>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</si>
  <si>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</si>
  <si>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</si>
  <si>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</si>
  <si>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</si>
  <si>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</si>
  <si>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</si>
  <si>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</si>
  <si>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</si>
  <si>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</si>
  <si>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</si>
  <si>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</si>
  <si>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</si>
  <si>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</si>
  <si>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</si>
  <si>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</si>
  <si>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</si>
  <si>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</si>
  <si>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</si>
  <si>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</si>
  <si>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</si>
  <si>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</si>
  <si>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</si>
  <si>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</si>
  <si>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</si>
  <si>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</si>
  <si>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</si>
  <si>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</si>
  <si>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</si>
  <si>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</si>
  <si>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</si>
  <si>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</si>
  <si>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</si>
  <si>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</si>
  <si>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</si>
  <si>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</si>
  <si>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</si>
  <si>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</si>
  <si>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</si>
  <si>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</si>
  <si>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</si>
  <si>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</si>
  <si>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</si>
  <si>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</si>
  <si>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</si>
  <si>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</si>
  <si>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</si>
  <si>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</si>
  <si>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</si>
  <si>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</si>
  <si>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</si>
  <si>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</si>
  <si>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</si>
  <si>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</si>
  <si>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</si>
  <si>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</si>
  <si>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</si>
  <si>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</si>
  <si>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</si>
  <si>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</si>
  <si>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</si>
  <si>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</si>
  <si>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</si>
  <si>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</si>
  <si>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</si>
  <si>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</si>
  <si>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</si>
  <si>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</si>
  <si>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</si>
  <si>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</si>
  <si>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</si>
  <si>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</si>
  <si>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</si>
  <si>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</si>
  <si>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</si>
  <si>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</si>
  <si>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</si>
  <si>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</si>
  <si>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</si>
  <si>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</si>
  <si>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</si>
  <si>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</si>
  <si>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</si>
  <si>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</si>
  <si>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</si>
  <si>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</si>
  <si>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</si>
  <si>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</si>
  <si>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</si>
  <si>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</si>
  <si>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</si>
  <si>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</si>
  <si>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</si>
  <si>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</si>
  <si>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</si>
  <si>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</si>
  <si>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</si>
  <si>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</si>
  <si>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</si>
  <si>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</si>
  <si>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</si>
  <si>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</si>
  <si>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</si>
  <si>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</si>
  <si>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</si>
  <si>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</si>
  <si>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</si>
  <si>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</si>
  <si>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</si>
  <si>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</si>
  <si>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</si>
  <si>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</si>
  <si>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</si>
  <si>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</si>
  <si>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</si>
  <si>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</si>
  <si>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</si>
  <si>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</si>
  <si>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</si>
  <si>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</si>
  <si>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</si>
  <si>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</si>
  <si>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</si>
  <si>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</si>
  <si>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</si>
  <si>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</si>
  <si>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</si>
  <si>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</si>
  <si>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</si>
  <si>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</si>
  <si>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</si>
  <si>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</si>
  <si>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</si>
  <si>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</si>
  <si>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</si>
  <si>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</si>
  <si>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</si>
  <si>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</si>
  <si>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</si>
  <si>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</si>
  <si>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</si>
  <si>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</si>
  <si>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</si>
  <si>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</si>
  <si>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</si>
  <si>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</si>
  <si>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</si>
  <si>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</si>
  <si>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</si>
  <si>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</si>
  <si>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</si>
  <si>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</si>
  <si>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</si>
  <si>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</si>
  <si>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</si>
  <si>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</si>
  <si>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</si>
  <si>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</si>
  <si>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</si>
  <si>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</si>
  <si>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</si>
  <si>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</si>
  <si>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</si>
  <si>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</si>
  <si>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</si>
  <si>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</si>
  <si>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</si>
  <si>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</si>
  <si>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</si>
  <si>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</si>
  <si>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</si>
  <si>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</si>
  <si>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</si>
  <si>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</si>
  <si>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</si>
  <si>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</si>
  <si>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</si>
  <si>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</si>
  <si>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</si>
  <si>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</si>
  <si>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</si>
  <si>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</si>
  <si>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</si>
  <si>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</si>
  <si>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</si>
  <si>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</si>
  <si>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</si>
  <si>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</si>
  <si>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</si>
  <si>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</si>
  <si>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</si>
  <si>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</si>
  <si>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</si>
  <si>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</si>
  <si>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</si>
  <si>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</si>
  <si>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</si>
  <si>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</si>
  <si>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</si>
  <si>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</si>
  <si>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</si>
  <si>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</si>
  <si>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</si>
  <si>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</si>
  <si>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</si>
  <si>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</si>
  <si>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</si>
  <si>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</si>
  <si>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</si>
  <si>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</si>
  <si>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</si>
  <si>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</si>
  <si>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</si>
  <si>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</si>
  <si>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</si>
  <si>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</si>
  <si>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</si>
  <si>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</si>
  <si>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</si>
  <si>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</si>
  <si>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</si>
  <si>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</si>
  <si>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</si>
  <si>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</si>
  <si>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</si>
  <si>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</si>
  <si>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</si>
  <si>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</si>
  <si>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</si>
  <si>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</si>
  <si>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</si>
  <si>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</si>
  <si>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</si>
  <si>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</si>
  <si>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</si>
  <si>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</si>
  <si>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</si>
  <si>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</si>
  <si>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</si>
  <si>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</si>
  <si>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</si>
  <si>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</si>
  <si>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</si>
  <si>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</si>
  <si>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</si>
  <si>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</si>
  <si>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</si>
  <si>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</si>
  <si>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</si>
  <si>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</si>
  <si>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</si>
  <si>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</si>
  <si>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</si>
  <si>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</si>
  <si>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</si>
  <si>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</si>
  <si>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</si>
  <si>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</si>
  <si>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</si>
  <si>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</si>
  <si>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</si>
  <si>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</si>
  <si>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</si>
  <si>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</si>
  <si>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</si>
  <si>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</si>
  <si>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</si>
  <si>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</si>
  <si>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</si>
  <si>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</si>
  <si>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</si>
  <si>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</si>
  <si>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</si>
  <si>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</si>
  <si>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</si>
  <si>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</si>
  <si>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</si>
  <si>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</si>
  <si>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</si>
  <si>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</si>
  <si>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</si>
  <si>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</si>
  <si>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</si>
  <si>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</si>
  <si>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</si>
  <si>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</si>
  <si>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</si>
  <si>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</si>
  <si>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</si>
  <si>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</si>
  <si>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</si>
  <si>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</si>
  <si>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</si>
  <si>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</si>
  <si>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</si>
  <si>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</si>
  <si>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</si>
  <si>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</si>
  <si>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</si>
  <si>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</si>
  <si>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</si>
  <si>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</si>
  <si>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</si>
  <si>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</si>
  <si>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</si>
  <si>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</si>
  <si>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</si>
  <si>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</si>
  <si>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</si>
  <si>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</si>
  <si>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</si>
  <si>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</si>
  <si>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</si>
  <si>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</si>
  <si>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</si>
  <si>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</si>
  <si>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</si>
  <si>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</si>
  <si>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</si>
  <si>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</si>
  <si>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</si>
  <si>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</si>
  <si>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</si>
  <si>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</si>
  <si>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</si>
  <si>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</si>
  <si>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</si>
  <si>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</si>
  <si>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</si>
  <si>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</si>
  <si>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</si>
  <si>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</si>
  <si>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</si>
  <si>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</si>
  <si>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</si>
  <si>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</si>
  <si>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</si>
  <si>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</si>
  <si>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</si>
  <si>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</si>
  <si>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</si>
  <si>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</si>
  <si>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</si>
  <si>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</si>
  <si>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</si>
  <si>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</si>
  <si>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</si>
  <si>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</si>
  <si>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</si>
  <si>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</si>
  <si>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</si>
  <si>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</si>
  <si>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</si>
  <si>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</si>
  <si>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</si>
  <si>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</si>
  <si>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</si>
  <si>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</si>
  <si>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</si>
  <si>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</si>
  <si>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</si>
  <si>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</si>
  <si>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</si>
  <si>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</si>
  <si>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</si>
  <si>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</si>
  <si>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</si>
  <si>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</si>
  <si>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</si>
  <si>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</si>
  <si>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</si>
  <si>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</si>
  <si>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</si>
  <si>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</si>
  <si>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</si>
  <si>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</si>
  <si>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</si>
  <si>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</si>
  <si>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</si>
  <si>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</si>
  <si>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</si>
  <si>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</si>
  <si>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</si>
  <si>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</si>
  <si>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</si>
  <si>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</si>
  <si>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</si>
  <si>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</si>
  <si>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</si>
  <si>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</si>
  <si>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</si>
  <si>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</si>
  <si>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</si>
  <si>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</si>
  <si>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</si>
  <si>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</si>
  <si>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</si>
  <si>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</si>
  <si>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</si>
  <si>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</si>
  <si>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</si>
  <si>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</si>
  <si>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</si>
  <si>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</si>
  <si>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</si>
  <si>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</si>
  <si>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</si>
  <si>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</si>
  <si>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</si>
  <si>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</si>
  <si>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</si>
  <si>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</si>
  <si>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</si>
  <si>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</si>
  <si>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</si>
  <si>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</si>
  <si>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</si>
  <si>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</si>
  <si>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</si>
  <si>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</si>
  <si>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</si>
  <si>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</si>
  <si>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</si>
  <si>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</si>
  <si>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</si>
  <si>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</si>
  <si>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</si>
  <si>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</si>
  <si>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</si>
  <si>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</si>
  <si>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</si>
  <si>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</si>
  <si>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</si>
  <si>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</si>
  <si>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</si>
  <si>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</si>
  <si>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</si>
  <si>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</si>
  <si>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</si>
  <si>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</si>
  <si>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</si>
  <si>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</si>
  <si>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</si>
  <si>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</si>
  <si>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</si>
  <si>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</si>
  <si>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</si>
  <si>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</si>
  <si>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</si>
  <si>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</si>
  <si>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</si>
  <si>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</si>
  <si>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</si>
  <si>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</si>
  <si>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</si>
  <si>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</si>
  <si>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</si>
  <si>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</si>
  <si>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</si>
  <si>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</si>
  <si>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</si>
  <si>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</si>
  <si>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</si>
  <si>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</si>
  <si>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</si>
  <si>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</si>
  <si>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</si>
  <si>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</si>
  <si>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</si>
  <si>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</si>
  <si>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</si>
  <si>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</si>
  <si>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</si>
  <si>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</si>
  <si>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</si>
  <si>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</si>
  <si>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</si>
  <si>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</si>
  <si>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</si>
  <si>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</si>
  <si>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</si>
  <si>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</si>
  <si>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</si>
  <si>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</si>
  <si>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</si>
  <si>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</si>
  <si>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</si>
  <si>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</si>
  <si>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</si>
  <si>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</si>
  <si>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</si>
  <si>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</si>
  <si>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</si>
  <si>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</si>
  <si>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</si>
  <si>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</si>
  <si>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</si>
  <si>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</si>
  <si>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</si>
  <si>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</si>
  <si>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</si>
  <si>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</si>
  <si>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</si>
  <si>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</si>
  <si>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</si>
  <si>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</si>
  <si>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</si>
  <si>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</si>
  <si>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</si>
  <si>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</si>
  <si>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</si>
  <si>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</si>
  <si>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</si>
  <si>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</si>
  <si>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</si>
  <si>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</si>
  <si>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</si>
  <si>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</si>
  <si>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</si>
  <si>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</si>
  <si>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</si>
  <si>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</si>
  <si>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</si>
  <si>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</si>
  <si>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</si>
  <si>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</si>
  <si>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</si>
  <si>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</si>
  <si>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</si>
  <si>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</si>
  <si>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</si>
  <si>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</si>
  <si>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</si>
  <si>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</si>
  <si>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</si>
  <si>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</si>
  <si>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</si>
  <si>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</si>
  <si>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</si>
  <si>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</si>
  <si>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</si>
  <si>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</si>
  <si>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</si>
  <si>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</si>
  <si>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</si>
  <si>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</si>
  <si>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</si>
  <si>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</si>
  <si>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</si>
  <si>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</si>
  <si>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</si>
  <si>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</si>
  <si>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</si>
  <si>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</si>
  <si>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</si>
  <si>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</si>
  <si>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</si>
  <si>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</si>
  <si>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</si>
  <si>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</si>
  <si>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</si>
  <si>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</si>
  <si>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</si>
  <si>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</si>
  <si>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</si>
  <si>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</si>
  <si>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</si>
  <si>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</si>
  <si>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</si>
  <si>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</si>
  <si>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</si>
  <si>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</si>
  <si>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</si>
  <si>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</si>
  <si>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</si>
  <si>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</si>
  <si>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</si>
  <si>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</si>
  <si>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</si>
  <si>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</si>
  <si>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</si>
  <si>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</si>
  <si>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</si>
  <si>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</si>
  <si>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</si>
  <si>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</si>
  <si>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</si>
  <si>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</si>
  <si>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</si>
  <si>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</si>
  <si>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</si>
  <si>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</si>
  <si>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</si>
  <si>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</si>
  <si>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</si>
  <si>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</si>
  <si>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</si>
  <si>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</si>
  <si>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</si>
  <si>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</si>
  <si>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</si>
  <si>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</si>
  <si>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</si>
  <si>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</si>
  <si>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</si>
  <si>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</si>
  <si>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</si>
  <si>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</si>
  <si>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</si>
  <si>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</si>
  <si>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</si>
  <si>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</si>
  <si>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</si>
  <si>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</si>
  <si>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</si>
  <si>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</si>
  <si>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</si>
  <si>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</si>
  <si>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</si>
  <si>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</si>
  <si>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</si>
  <si>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</si>
  <si>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</si>
  <si>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</si>
  <si>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</si>
  <si>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</si>
  <si>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</si>
  <si>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</si>
  <si>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</si>
  <si>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</si>
  <si>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</si>
  <si>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</si>
  <si>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</si>
  <si>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</si>
  <si>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</si>
  <si>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</si>
  <si>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</si>
  <si>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</si>
  <si>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</si>
  <si>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</si>
  <si>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</si>
  <si>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</si>
  <si>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</si>
  <si>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</si>
  <si>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</si>
  <si>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</si>
  <si>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</si>
  <si>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</si>
  <si>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</si>
  <si>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</si>
  <si>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</si>
  <si>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</si>
  <si>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</si>
  <si>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</si>
  <si>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</si>
  <si>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</si>
  <si>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</si>
  <si>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</si>
  <si>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</si>
  <si>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</si>
  <si>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</si>
  <si>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</si>
  <si>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</si>
  <si>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</si>
  <si>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</si>
  <si>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</si>
  <si>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</si>
  <si>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</si>
  <si>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</si>
  <si>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</si>
  <si>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</si>
  <si>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</si>
  <si>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</si>
  <si>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</si>
  <si>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</si>
  <si>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</si>
  <si>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</si>
  <si>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</si>
  <si>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</si>
  <si>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</si>
  <si>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</si>
  <si>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</si>
  <si>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</si>
  <si>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</si>
  <si>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</si>
  <si>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</si>
  <si>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</si>
  <si>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</si>
  <si>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</si>
  <si>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</si>
  <si>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</si>
  <si>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</si>
  <si>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</si>
  <si>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</si>
  <si>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</si>
  <si>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</si>
  <si>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</si>
  <si>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</si>
  <si>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</si>
  <si>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</si>
  <si>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</si>
  <si>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</si>
  <si>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</si>
  <si>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</si>
  <si>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</si>
  <si>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</si>
  <si>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</si>
  <si>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</si>
  <si>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</si>
  <si>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</si>
  <si>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</si>
  <si>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</si>
  <si>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</si>
  <si>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</si>
  <si>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</si>
  <si>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</si>
  <si>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</si>
  <si>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</si>
  <si>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</si>
  <si>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</si>
  <si>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</si>
  <si>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</si>
  <si>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</si>
  <si>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</si>
  <si>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</si>
  <si>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</si>
  <si>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</si>
  <si>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</si>
  <si>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</si>
  <si>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</si>
  <si>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</si>
  <si>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</si>
  <si>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</si>
  <si>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</si>
  <si>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</si>
  <si>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</si>
  <si>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</si>
  <si>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</si>
  <si>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</si>
  <si>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</si>
  <si>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</si>
  <si>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</si>
  <si>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</si>
  <si>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</si>
  <si>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</si>
  <si>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</si>
  <si>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</si>
  <si>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</si>
  <si>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</si>
  <si>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</si>
  <si>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</si>
  <si>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</si>
  <si>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</si>
  <si>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</si>
  <si>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</si>
  <si>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</si>
  <si>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</si>
  <si>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</si>
  <si>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</si>
  <si>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</si>
  <si>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</si>
  <si>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</si>
  <si>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</si>
  <si>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</si>
  <si>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</si>
  <si>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</si>
  <si>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</si>
  <si>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</si>
  <si>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</si>
  <si>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</si>
  <si>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</si>
  <si>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</si>
  <si>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</si>
  <si>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</si>
  <si>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</si>
  <si>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</si>
  <si>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</si>
  <si>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</si>
  <si>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</si>
  <si>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</si>
  <si>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</si>
  <si>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</si>
  <si>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</si>
  <si>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</si>
  <si>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</si>
  <si>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</si>
  <si>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</si>
  <si>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</si>
  <si>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</si>
  <si>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</si>
  <si>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</si>
  <si>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</si>
  <si>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</si>
  <si>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</si>
  <si>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</si>
  <si>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</si>
  <si>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</si>
  <si>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</si>
  <si>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</si>
  <si>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</si>
  <si>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</si>
  <si>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</si>
  <si>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</si>
  <si>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</si>
  <si>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</si>
  <si>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</si>
  <si>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</si>
  <si>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</si>
  <si>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</si>
  <si>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</si>
  <si>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</si>
  <si>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</si>
  <si>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</si>
  <si>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</si>
  <si>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</si>
  <si>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</si>
  <si>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</si>
  <si>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</si>
  <si>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</si>
  <si>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</si>
  <si>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</si>
  <si>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</si>
  <si>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</si>
  <si>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</si>
  <si>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</si>
  <si>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</si>
  <si>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</si>
  <si>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</si>
  <si>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</si>
  <si>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</si>
  <si>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</si>
  <si>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</si>
  <si>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</si>
  <si>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</si>
  <si>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</si>
  <si>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</si>
  <si>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</si>
  <si>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</si>
  <si>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</si>
  <si>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</si>
  <si>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</si>
  <si>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</si>
  <si>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</si>
  <si>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</si>
  <si>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</si>
  <si>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</si>
  <si>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</si>
  <si>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</si>
  <si>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</si>
  <si>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</si>
  <si>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</si>
  <si>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</si>
  <si>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</si>
  <si>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</si>
  <si>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</si>
  <si>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</si>
  <si>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</si>
  <si>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</si>
  <si>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</si>
  <si>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</si>
  <si>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</si>
  <si>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</si>
  <si>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</si>
  <si>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</si>
  <si>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</si>
  <si>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</si>
  <si>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</si>
  <si>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</si>
  <si>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</si>
  <si>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</si>
  <si>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</si>
  <si>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</si>
  <si>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</si>
  <si>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</si>
  <si>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</si>
  <si>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</si>
  <si>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</si>
  <si>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</si>
  <si>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</si>
  <si>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</si>
  <si>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</si>
  <si>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</si>
  <si>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</si>
  <si>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</si>
  <si>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</si>
  <si>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</si>
  <si>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</si>
  <si>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</si>
  <si>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</si>
  <si>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</si>
  <si>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</si>
  <si>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</si>
  <si>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</si>
  <si>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</si>
  <si>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</si>
  <si>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</si>
  <si>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</si>
  <si>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</si>
  <si>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</si>
  <si>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</si>
  <si>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</si>
  <si>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</si>
  <si>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</si>
  <si>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</si>
  <si>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</si>
  <si>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</si>
  <si>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</si>
  <si>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</si>
  <si>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</si>
  <si>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</si>
  <si>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</si>
  <si>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</si>
  <si>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</si>
  <si>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</si>
  <si>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</si>
  <si>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</si>
  <si>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</si>
  <si>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</si>
  <si>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</si>
  <si>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</si>
  <si>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</si>
  <si>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</si>
  <si>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</si>
  <si>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</si>
  <si>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</si>
  <si>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</si>
  <si>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</si>
  <si>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</si>
  <si>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</si>
  <si>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</si>
  <si>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</si>
  <si>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</si>
  <si>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</si>
  <si>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</si>
  <si>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</si>
  <si>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</si>
  <si>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</si>
  <si>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</si>
  <si>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</si>
  <si>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</si>
  <si>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</si>
  <si>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</si>
  <si>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</si>
  <si>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</si>
  <si>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</si>
  <si>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</si>
  <si>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</si>
  <si>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</si>
  <si>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</si>
  <si>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</si>
  <si>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</si>
  <si>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</si>
  <si>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</si>
  <si>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</si>
  <si>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</si>
  <si>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</si>
  <si>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</si>
  <si>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</si>
  <si>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</si>
  <si>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</si>
  <si>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</si>
  <si>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</si>
  <si>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</si>
  <si>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</si>
  <si>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</si>
  <si>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</si>
  <si>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</si>
  <si>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</si>
  <si>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</si>
  <si>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</si>
  <si>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</si>
  <si>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</si>
  <si>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</si>
  <si>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</si>
  <si>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</si>
  <si>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</si>
  <si>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</si>
  <si>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</si>
  <si>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</si>
  <si>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</si>
  <si>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</si>
  <si>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</si>
  <si>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</si>
  <si>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</si>
  <si>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</si>
  <si>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</si>
  <si>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</si>
  <si>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</si>
  <si>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</si>
  <si>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</si>
  <si>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</si>
  <si>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</si>
  <si>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</si>
  <si>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</si>
  <si>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</si>
  <si>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</si>
  <si>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</si>
  <si>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</si>
  <si>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</si>
  <si>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</si>
  <si>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</si>
  <si>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</si>
  <si>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</si>
  <si>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</si>
  <si>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</si>
  <si>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</si>
  <si>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</si>
  <si>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</si>
  <si>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</si>
  <si>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</si>
  <si>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</si>
  <si>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</si>
  <si>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</si>
  <si>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</si>
  <si>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</si>
  <si>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</si>
  <si>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</si>
  <si>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</si>
  <si>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</si>
  <si>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</si>
  <si>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</si>
  <si>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</si>
  <si>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</si>
  <si>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</si>
  <si>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</si>
  <si>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</si>
  <si>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</si>
  <si>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</si>
  <si>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</si>
  <si>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</si>
  <si>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</si>
  <si>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</si>
  <si>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</si>
  <si>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</si>
  <si>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</si>
  <si>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</si>
  <si>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</si>
  <si>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</si>
  <si>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</si>
  <si>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</si>
  <si>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</si>
  <si>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</si>
  <si>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</si>
  <si>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</si>
  <si>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</si>
  <si>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</si>
  <si>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</si>
  <si>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</si>
  <si>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</si>
  <si>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</si>
  <si>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</si>
  <si>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</si>
  <si>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</si>
  <si>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</si>
  <si>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</si>
  <si>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</si>
  <si>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</si>
  <si>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</si>
  <si>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</si>
  <si>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</si>
  <si>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</si>
  <si>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</si>
  <si>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</si>
  <si>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</si>
  <si>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</si>
  <si>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</si>
  <si>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</si>
  <si>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</si>
  <si>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</si>
  <si>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</si>
  <si>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</si>
  <si>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</si>
  <si>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</si>
  <si>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</si>
  <si>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</si>
  <si>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</si>
  <si>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</si>
  <si>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</si>
  <si>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</si>
  <si>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</si>
  <si>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</si>
  <si>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</si>
  <si>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</si>
  <si>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</si>
  <si>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</si>
  <si>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</si>
  <si>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</si>
  <si>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</si>
  <si>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</si>
  <si>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</si>
  <si>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</si>
  <si>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</si>
  <si>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</si>
  <si>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</si>
  <si>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</si>
  <si>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</si>
  <si>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</si>
  <si>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</si>
  <si>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</si>
  <si>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</si>
  <si>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</si>
  <si>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</si>
  <si>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</si>
  <si>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</si>
  <si>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</si>
  <si>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</si>
  <si>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</si>
  <si>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</si>
  <si>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</si>
  <si>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</si>
  <si>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</si>
  <si>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</si>
  <si>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</si>
  <si>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</si>
  <si>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</si>
  <si>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</si>
  <si>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</si>
  <si>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</si>
  <si>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</si>
  <si>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</si>
  <si>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</si>
  <si>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</si>
  <si>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</si>
  <si>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</si>
  <si>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</si>
  <si>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</si>
  <si>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</si>
  <si>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</si>
  <si>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</si>
  <si>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</si>
  <si>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</si>
  <si>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</si>
  <si>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</si>
  <si>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</si>
  <si>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</si>
  <si>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</si>
  <si>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</si>
  <si>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</si>
  <si>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</si>
  <si>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</si>
  <si>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</si>
  <si>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</si>
  <si>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</si>
  <si>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</si>
  <si>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</si>
  <si>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</si>
  <si>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</si>
  <si>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</si>
  <si>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</si>
  <si>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</si>
  <si>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</si>
  <si>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</si>
  <si>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</si>
  <si>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</si>
  <si>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</si>
  <si>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</si>
  <si>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</si>
  <si>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</si>
  <si>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</si>
  <si>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</si>
  <si>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</si>
  <si>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</si>
  <si>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</si>
  <si>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</si>
  <si>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</si>
  <si>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</si>
  <si>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</si>
  <si>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</si>
  <si>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</si>
  <si>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</si>
  <si>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</si>
  <si>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</si>
  <si>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</si>
  <si>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</si>
  <si>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</si>
  <si>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</si>
  <si>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</si>
  <si>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</si>
  <si>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</si>
  <si>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</si>
  <si>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</si>
  <si>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</si>
  <si>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</si>
  <si>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</si>
  <si>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</si>
  <si>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</si>
  <si>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</si>
  <si>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</si>
  <si>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</si>
  <si>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</si>
  <si>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</si>
  <si>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</si>
  <si>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</si>
  <si>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</si>
  <si>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</si>
  <si>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</si>
  <si>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</si>
  <si>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</si>
  <si>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</si>
  <si>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</si>
  <si>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</si>
  <si>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</si>
  <si>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</si>
  <si>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</si>
  <si>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</si>
  <si>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</si>
  <si>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</si>
  <si>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</si>
  <si>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</si>
  <si>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</si>
  <si>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</si>
  <si>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</si>
  <si>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</si>
  <si>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</si>
  <si>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</si>
  <si>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</si>
  <si>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</si>
  <si>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</si>
  <si>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</si>
  <si>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</si>
  <si>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</si>
  <si>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</si>
  <si>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</si>
  <si>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</si>
  <si>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</si>
  <si>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</si>
  <si>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</si>
  <si>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</si>
  <si>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</si>
  <si>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</si>
  <si>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</si>
  <si>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</si>
  <si>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</si>
  <si>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</si>
  <si>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</si>
  <si>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</si>
  <si>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</si>
  <si>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</si>
  <si>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</si>
  <si>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</si>
  <si>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</si>
  <si>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</si>
  <si>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</si>
  <si>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</si>
  <si>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</si>
  <si>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</si>
  <si>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</si>
  <si>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</si>
  <si>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</si>
  <si>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</si>
  <si>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</si>
  <si>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</si>
  <si>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</si>
  <si>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</si>
  <si>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</si>
  <si>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</si>
  <si>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</si>
  <si>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</si>
  <si>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</si>
  <si>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</si>
  <si>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</si>
  <si>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</si>
  <si>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</si>
  <si>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</si>
  <si>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</si>
  <si>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</si>
  <si>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</si>
  <si>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</si>
  <si>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</si>
  <si>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</si>
  <si>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</si>
  <si>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</si>
  <si>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</si>
  <si>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</si>
  <si>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</si>
  <si>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</si>
  <si>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</si>
  <si>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</si>
  <si>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</si>
  <si>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</si>
  <si>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</si>
  <si>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</si>
  <si>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</si>
  <si>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</si>
  <si>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</si>
  <si>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</si>
  <si>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</si>
  <si>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</si>
  <si>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</si>
  <si>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</si>
  <si>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</si>
  <si>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</si>
  <si>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</si>
  <si>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</si>
  <si>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</si>
  <si>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</si>
  <si>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</si>
  <si>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</si>
  <si>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</si>
  <si>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</si>
  <si>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</si>
  <si>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</si>
  <si>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</si>
  <si>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</si>
  <si>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</si>
  <si>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</si>
  <si>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</si>
  <si>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</si>
  <si>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</si>
  <si>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</si>
  <si>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</si>
  <si>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</si>
  <si>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</si>
  <si>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</si>
  <si>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</si>
  <si>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</si>
  <si>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</si>
  <si>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</si>
  <si>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</si>
  <si>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</si>
  <si>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</si>
  <si>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</si>
  <si>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</si>
  <si>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</si>
  <si>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</si>
  <si>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</si>
  <si>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</si>
  <si>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</si>
  <si>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</si>
  <si>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</si>
  <si>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</si>
  <si>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</si>
  <si>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</si>
  <si>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</si>
  <si>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</si>
  <si>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</si>
  <si>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</si>
  <si>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</si>
  <si>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</si>
  <si>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</si>
  <si>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</si>
  <si>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</si>
  <si>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</si>
  <si>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</si>
  <si>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</si>
  <si>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</si>
  <si>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</si>
  <si>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</si>
  <si>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</si>
  <si>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</si>
  <si>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</si>
  <si>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</si>
  <si>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</si>
  <si>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</si>
  <si>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</si>
  <si>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</si>
  <si>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</si>
  <si>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</si>
  <si>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</si>
  <si>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</si>
  <si>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</si>
  <si>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</si>
  <si>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</si>
  <si>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</si>
  <si>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</si>
  <si>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</si>
  <si>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</si>
  <si>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</si>
  <si>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</si>
  <si>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</si>
  <si>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</si>
  <si>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</si>
  <si>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</si>
  <si>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</si>
  <si>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</si>
  <si>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</si>
  <si>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</si>
  <si>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</si>
  <si>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</si>
  <si>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</si>
  <si>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</si>
  <si>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</si>
  <si>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</si>
  <si>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</si>
  <si>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</si>
  <si>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</si>
  <si>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</si>
  <si>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</si>
  <si>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</si>
  <si>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</si>
  <si>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</si>
  <si>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</si>
  <si>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</si>
  <si>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</si>
  <si>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</si>
  <si>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</si>
  <si>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</si>
  <si>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</si>
  <si>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</si>
  <si>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</si>
  <si>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</si>
  <si>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</si>
  <si>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</si>
  <si>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</si>
  <si>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</si>
  <si>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</si>
  <si>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</si>
  <si>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</si>
  <si>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</si>
  <si>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</si>
  <si>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</si>
  <si>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</si>
  <si>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</si>
  <si>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</si>
  <si>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</si>
  <si>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</si>
  <si>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</si>
  <si>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</si>
  <si>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</si>
  <si>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</si>
  <si>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</si>
  <si>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</si>
  <si>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</si>
  <si>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</si>
  <si>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</si>
  <si>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</si>
  <si>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</si>
  <si>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</si>
  <si>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</si>
  <si>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</si>
  <si>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</si>
  <si>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</si>
  <si>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</si>
  <si>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</si>
  <si>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</si>
  <si>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</si>
  <si>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</si>
  <si>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</si>
  <si>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</si>
  <si>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</si>
  <si>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</si>
  <si>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</si>
  <si>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</si>
  <si>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</si>
  <si>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</si>
  <si>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</si>
  <si>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</si>
  <si>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</si>
  <si>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</si>
  <si>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</si>
  <si>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</si>
  <si>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</si>
  <si>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</si>
  <si>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</si>
  <si>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</si>
  <si>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</si>
  <si>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</si>
  <si>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</si>
  <si>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</si>
  <si>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</si>
  <si>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</si>
  <si>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</si>
  <si>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</si>
  <si>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</si>
  <si>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</si>
  <si>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</si>
  <si>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</si>
  <si>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</si>
  <si>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</si>
  <si>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</si>
  <si>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</si>
  <si>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</si>
  <si>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</si>
  <si>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</si>
  <si>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</si>
  <si>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</si>
  <si>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</si>
  <si>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</si>
  <si>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</si>
  <si>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</si>
  <si>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</si>
  <si>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</si>
  <si>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</si>
  <si>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</si>
  <si>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</si>
  <si>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</si>
  <si>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</si>
  <si>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</si>
  <si>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</si>
  <si>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</si>
  <si>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</si>
  <si>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</si>
  <si>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</si>
  <si>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</si>
  <si>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</si>
  <si>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</si>
  <si>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</si>
  <si>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</si>
  <si>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</si>
  <si>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</si>
  <si>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</si>
  <si>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</si>
  <si>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</si>
  <si>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</si>
  <si>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</si>
  <si>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</si>
  <si>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</si>
  <si>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</si>
  <si>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</si>
  <si>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</si>
  <si>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</si>
  <si>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</si>
  <si>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</si>
  <si>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</si>
  <si>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</si>
  <si>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</si>
  <si>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</si>
  <si>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</si>
  <si>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</si>
  <si>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</si>
  <si>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</si>
  <si>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</si>
  <si>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</si>
  <si>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</si>
  <si>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</si>
  <si>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</si>
  <si>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</si>
  <si>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</si>
  <si>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</si>
  <si>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</si>
  <si>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</si>
  <si>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</si>
  <si>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</si>
  <si>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</si>
  <si>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</si>
  <si>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</si>
  <si>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</si>
  <si>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</si>
  <si>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</si>
  <si>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</si>
  <si>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</si>
  <si>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</si>
  <si>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</si>
  <si>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</si>
  <si>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</si>
  <si>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</si>
  <si>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</si>
  <si>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</si>
  <si>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</si>
  <si>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</si>
  <si>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</si>
  <si>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</si>
  <si>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</si>
  <si>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</si>
  <si>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</si>
  <si>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</si>
  <si>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</si>
  <si>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</si>
  <si>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</si>
  <si>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</si>
  <si>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</si>
  <si>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</si>
  <si>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</si>
  <si>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</si>
  <si>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</si>
  <si>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</si>
  <si>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</si>
  <si>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</si>
  <si>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</si>
  <si>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</si>
  <si>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</si>
  <si>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</si>
  <si>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</si>
  <si>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</si>
  <si>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</si>
  <si>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</si>
  <si>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</si>
  <si>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</si>
  <si>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</si>
  <si>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</si>
  <si>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</si>
  <si>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</si>
  <si>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</si>
  <si>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</si>
  <si>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</si>
  <si>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</si>
  <si>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</si>
  <si>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</si>
  <si>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</si>
  <si>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</si>
  <si>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</si>
  <si>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</si>
  <si>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</si>
  <si>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</si>
  <si>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</si>
  <si>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</si>
  <si>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</si>
  <si>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</si>
  <si>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</si>
  <si>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</si>
  <si>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</si>
  <si>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</si>
  <si>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</si>
  <si>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</si>
  <si>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</si>
  <si>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</si>
  <si>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</si>
  <si>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</si>
  <si>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</si>
  <si>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</si>
  <si>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</si>
  <si>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</si>
  <si>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</si>
  <si>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</si>
  <si>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</si>
  <si>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</si>
  <si>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</si>
  <si>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</si>
  <si>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</si>
  <si>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</si>
  <si>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</si>
  <si>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</si>
  <si>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</si>
  <si>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</si>
  <si>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</si>
  <si>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</si>
  <si>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</si>
  <si>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</si>
  <si>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</si>
  <si>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</si>
  <si>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</si>
  <si>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</si>
  <si>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</si>
  <si>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</si>
  <si>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</si>
  <si>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</si>
  <si>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</si>
  <si>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</si>
  <si>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</si>
  <si>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</si>
  <si>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</si>
  <si>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</si>
  <si>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</si>
  <si>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</si>
  <si>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</si>
  <si>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</si>
  <si>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</si>
  <si>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</si>
  <si>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</si>
  <si>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</si>
  <si>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</si>
  <si>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</si>
  <si>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</si>
  <si>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</si>
  <si>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</si>
  <si>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</si>
  <si>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</si>
  <si>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</si>
  <si>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</si>
  <si>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</si>
  <si>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</si>
  <si>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</si>
  <si>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</si>
  <si>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</si>
  <si>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</si>
  <si>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</si>
  <si>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</si>
  <si>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</si>
  <si>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</si>
  <si>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</si>
  <si>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</si>
  <si>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</si>
  <si>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</si>
  <si>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</si>
  <si>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</si>
  <si>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</si>
  <si>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</si>
  <si>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</si>
  <si>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</si>
  <si>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</si>
  <si>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</si>
  <si>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</si>
  <si>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</si>
  <si>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</si>
  <si>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</si>
  <si>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</si>
  <si>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</si>
  <si>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</si>
  <si>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</si>
  <si>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</si>
  <si>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</si>
  <si>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</si>
  <si>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</si>
  <si>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</si>
  <si>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</si>
  <si>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</si>
  <si>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</si>
  <si>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</si>
  <si>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</si>
  <si>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</si>
  <si>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</si>
  <si>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</si>
  <si>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</si>
  <si>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</si>
  <si>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</si>
  <si>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</si>
  <si>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</si>
  <si>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</si>
  <si>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</si>
  <si>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</si>
  <si>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</si>
  <si>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</si>
  <si>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</si>
  <si>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</si>
  <si>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</si>
  <si>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</si>
  <si>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</si>
  <si>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</si>
  <si>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</si>
  <si>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</si>
  <si>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</si>
  <si>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</si>
  <si>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</si>
  <si>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</si>
  <si>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</si>
  <si>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</si>
  <si>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</si>
  <si>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</si>
  <si>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</si>
  <si>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</si>
  <si>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</si>
  <si>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</si>
  <si>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</si>
  <si>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</si>
  <si>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</si>
  <si>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</si>
  <si>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</si>
  <si>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</si>
  <si>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</si>
  <si>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</si>
  <si>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</si>
  <si>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</si>
  <si>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</si>
  <si>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</si>
  <si>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</si>
  <si>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</si>
  <si>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</si>
  <si>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</si>
  <si>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</si>
  <si>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</si>
  <si>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</si>
  <si>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</si>
  <si>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</si>
  <si>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</si>
  <si>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</si>
  <si>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</si>
  <si>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</si>
  <si>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</si>
  <si>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</si>
  <si>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</si>
  <si>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</si>
  <si>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</si>
  <si>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</si>
  <si>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</si>
  <si>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</si>
  <si>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</si>
  <si>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</si>
  <si>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</si>
  <si>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</si>
  <si>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</si>
  <si>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</si>
  <si>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</si>
  <si>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</si>
  <si>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</si>
  <si>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</si>
  <si>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</si>
  <si>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</si>
  <si>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</si>
  <si>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</si>
  <si>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</si>
  <si>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</si>
  <si>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</si>
  <si>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</si>
  <si>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</si>
  <si>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</si>
  <si>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</si>
  <si>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</si>
  <si>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</si>
  <si>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</si>
  <si>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</si>
  <si>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</si>
  <si>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</si>
  <si>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</si>
  <si>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</si>
  <si>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</si>
  <si>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</si>
  <si>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</si>
  <si>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</si>
  <si>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</si>
  <si>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</si>
  <si>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</si>
  <si>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</si>
  <si>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</si>
  <si>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</si>
  <si>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</si>
  <si>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</si>
  <si>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</si>
  <si>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</si>
  <si>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</si>
  <si>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</si>
  <si>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</si>
  <si>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</si>
  <si>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</si>
  <si>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</si>
  <si>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</si>
  <si>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</si>
  <si>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</si>
  <si>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</si>
  <si>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</si>
  <si>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</si>
  <si>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</si>
  <si>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</si>
  <si>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</si>
  <si>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</si>
  <si>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</si>
  <si>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</si>
  <si>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</si>
  <si>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</si>
  <si>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</si>
  <si>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</si>
  <si>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</si>
  <si>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</si>
  <si>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</si>
  <si>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</si>
  <si>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</si>
  <si>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</si>
  <si>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</si>
  <si>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</si>
  <si>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</si>
  <si>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</si>
  <si>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</si>
  <si>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</si>
  <si>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</si>
  <si>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</si>
  <si>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</si>
  <si>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</si>
  <si>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</si>
  <si>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</si>
  <si>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</si>
  <si>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</si>
  <si>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</si>
  <si>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</si>
  <si>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</si>
  <si>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</si>
  <si>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</si>
  <si>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</si>
  <si>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</si>
  <si>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</si>
  <si>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</si>
  <si>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</si>
  <si>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</si>
  <si>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</si>
  <si>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</si>
  <si>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</si>
  <si>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</si>
  <si>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</si>
  <si>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</si>
  <si>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</si>
  <si>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</si>
  <si>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</si>
  <si>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</si>
  <si>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</si>
  <si>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</si>
  <si>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</si>
  <si>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</si>
  <si>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</si>
  <si>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</si>
  <si>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</si>
  <si>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</si>
  <si>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</si>
  <si>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</si>
  <si>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</si>
  <si>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</si>
  <si>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</si>
  <si>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</si>
  <si>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</si>
  <si>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</si>
  <si>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</si>
  <si>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</si>
  <si>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</si>
  <si>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</si>
  <si>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</si>
  <si>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</si>
  <si>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</si>
  <si>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</si>
  <si>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</si>
  <si>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</si>
  <si>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</si>
  <si>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</si>
  <si>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</si>
  <si>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</si>
  <si>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</si>
  <si>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</si>
  <si>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</si>
  <si>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</si>
  <si>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</si>
  <si>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</si>
  <si>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</si>
  <si>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</si>
  <si>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</si>
  <si>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</si>
  <si>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</si>
  <si>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</si>
  <si>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</si>
  <si>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</si>
  <si>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</si>
  <si>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</si>
  <si>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</si>
  <si>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</si>
  <si>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</si>
  <si>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</si>
  <si>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</si>
  <si>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</si>
  <si>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</si>
  <si>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</si>
  <si>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</si>
  <si>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</si>
  <si>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</si>
  <si>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</si>
  <si>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</si>
  <si>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</si>
  <si>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</si>
  <si>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</si>
  <si>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</si>
  <si>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</si>
  <si>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</si>
  <si>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</si>
  <si>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</si>
  <si>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</si>
  <si>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</si>
  <si>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</si>
  <si>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</si>
  <si>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</si>
  <si>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</si>
  <si>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</si>
  <si>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</si>
  <si>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</si>
  <si>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</si>
  <si>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</si>
  <si>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</si>
  <si>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</si>
  <si>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</si>
  <si>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</si>
  <si>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</si>
  <si>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</si>
  <si>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</si>
  <si>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</si>
  <si>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</si>
  <si>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</si>
  <si>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</si>
  <si>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</si>
  <si>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</si>
  <si>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</si>
  <si>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</si>
  <si>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</si>
  <si>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</si>
  <si>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</si>
  <si>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</si>
  <si>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</si>
  <si>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</si>
  <si>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</si>
  <si>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</si>
  <si>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</si>
  <si>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</si>
  <si>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</si>
  <si>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</si>
  <si>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</si>
  <si>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</si>
  <si>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</si>
  <si>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</si>
  <si>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</si>
  <si>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</si>
  <si>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</si>
  <si>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</si>
  <si>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</si>
  <si>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</si>
  <si>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</si>
  <si>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</si>
  <si>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</si>
  <si>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</si>
  <si>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</si>
  <si>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</si>
  <si>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</si>
  <si>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</si>
  <si>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</si>
  <si>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</si>
  <si>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</si>
  <si>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</si>
  <si>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</si>
  <si>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</si>
  <si>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</si>
  <si>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</si>
  <si>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</si>
  <si>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</si>
  <si>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</si>
  <si>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</si>
  <si>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</si>
  <si>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</si>
  <si>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</si>
  <si>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</si>
  <si>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</si>
  <si>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</si>
  <si>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</si>
  <si>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</si>
  <si>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</si>
  <si>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</si>
  <si>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</si>
  <si>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</si>
  <si>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</si>
  <si>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</si>
  <si>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</si>
  <si>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</si>
  <si>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</si>
  <si>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</si>
  <si>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</si>
  <si>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</si>
  <si>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</si>
  <si>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</si>
  <si>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</si>
  <si>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</si>
  <si>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</si>
  <si>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</si>
  <si>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</si>
  <si>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</si>
  <si>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</si>
  <si>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</si>
  <si>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</si>
  <si>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</si>
  <si>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</si>
  <si>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</si>
  <si>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</si>
  <si>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</si>
  <si>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</si>
  <si>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</si>
  <si>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</si>
  <si>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</si>
  <si>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</si>
  <si>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</si>
  <si>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</si>
  <si>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</si>
  <si>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</si>
  <si>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</si>
  <si>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</si>
  <si>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</si>
  <si>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</si>
  <si>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</si>
  <si>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</si>
  <si>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</si>
  <si>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</si>
  <si>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</si>
  <si>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</si>
  <si>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</si>
  <si>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</si>
  <si>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</si>
  <si>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</si>
  <si>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</si>
  <si>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</si>
  <si>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</si>
  <si>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</si>
  <si>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</si>
  <si>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</si>
  <si>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</si>
  <si>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</si>
  <si>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</si>
  <si>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</si>
  <si>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</si>
  <si>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</si>
  <si>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</si>
  <si>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</si>
  <si>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</si>
  <si>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</si>
  <si>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</si>
  <si>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</si>
  <si>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</si>
  <si>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</si>
  <si>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</si>
  <si>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</si>
  <si>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</si>
  <si>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</si>
  <si>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</si>
  <si>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</si>
  <si>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</si>
  <si>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</si>
  <si>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</si>
  <si>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</si>
  <si>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</si>
  <si>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</si>
  <si>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</si>
  <si>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</si>
  <si>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</si>
  <si>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</si>
  <si>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</si>
  <si>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</si>
  <si>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</si>
  <si>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</si>
  <si>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</si>
  <si>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</si>
  <si>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</si>
  <si>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</si>
  <si>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</si>
  <si>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</si>
  <si>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</si>
  <si>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</si>
  <si>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</si>
  <si>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</si>
  <si>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</si>
  <si>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</si>
  <si>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</si>
  <si>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</si>
  <si>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</si>
  <si>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</si>
  <si>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</si>
  <si>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</si>
  <si>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</si>
  <si>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</si>
  <si>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</si>
  <si>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</si>
  <si>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</si>
  <si>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</si>
  <si>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</si>
  <si>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</si>
  <si>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</si>
  <si>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</si>
  <si>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</si>
  <si>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</si>
  <si>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</si>
  <si>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</si>
  <si>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</si>
  <si>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</si>
  <si>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</si>
  <si>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</si>
  <si>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</si>
  <si>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</si>
  <si>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</si>
  <si>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</si>
  <si>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</si>
  <si>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</si>
  <si>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</si>
  <si>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</si>
  <si>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</si>
  <si>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</si>
  <si>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</si>
  <si>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</si>
  <si>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</si>
  <si>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</si>
  <si>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</si>
  <si>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</si>
  <si>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</si>
  <si>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</si>
  <si>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</si>
  <si>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</si>
  <si>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</si>
  <si>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</si>
  <si>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</si>
  <si>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</si>
  <si>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</si>
  <si>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</si>
  <si>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</si>
  <si>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</si>
  <si>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</si>
  <si>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</si>
  <si>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</si>
  <si>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</si>
  <si>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</si>
  <si>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</si>
  <si>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</si>
  <si>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</si>
  <si>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</si>
  <si>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</si>
  <si>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</si>
  <si>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</si>
  <si>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</si>
  <si>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</si>
  <si>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</si>
  <si>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</si>
  <si>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</si>
  <si>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</si>
  <si>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</si>
  <si>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</si>
  <si>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</si>
  <si>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</si>
  <si>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</si>
  <si>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</si>
  <si>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</si>
  <si>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</si>
  <si>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</si>
  <si>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</si>
  <si>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</si>
  <si>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</si>
  <si>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</si>
  <si>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</si>
  <si>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</si>
  <si>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</si>
  <si>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</si>
  <si>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</si>
  <si>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</si>
  <si>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</si>
  <si>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</si>
  <si>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</si>
  <si>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</si>
  <si>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</si>
  <si>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</si>
  <si>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</si>
  <si>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</si>
  <si>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</si>
  <si>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</si>
  <si>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</si>
  <si>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</si>
  <si>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</si>
  <si>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</si>
  <si>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</si>
  <si>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</si>
  <si>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</si>
  <si>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</si>
  <si>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</si>
  <si>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</si>
  <si>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</si>
  <si>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</si>
  <si>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</si>
  <si>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</si>
  <si>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</si>
  <si>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</si>
  <si>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</si>
  <si>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</si>
  <si>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</si>
  <si>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</si>
  <si>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</si>
  <si>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</si>
  <si>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</si>
  <si>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</si>
  <si>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</si>
  <si>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</si>
  <si>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</si>
  <si>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</si>
  <si>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</si>
  <si>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</si>
  <si>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</si>
  <si>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</si>
  <si>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</si>
  <si>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</si>
  <si>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</si>
  <si>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</si>
  <si>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</si>
  <si>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</si>
  <si>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</si>
  <si>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</si>
  <si>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</si>
  <si>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</si>
  <si>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</si>
  <si>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</si>
  <si>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</si>
  <si>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</si>
  <si>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</si>
  <si>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</si>
  <si>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</si>
  <si>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</si>
  <si>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</si>
  <si>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</si>
  <si>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</si>
  <si>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</si>
  <si>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</si>
  <si>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</si>
  <si>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</si>
  <si>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</si>
  <si>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</si>
  <si>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</si>
  <si>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</si>
  <si>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</si>
  <si>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</si>
  <si>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</si>
  <si>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</si>
  <si>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</si>
  <si>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</si>
  <si>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</si>
  <si>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</si>
  <si>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</si>
  <si>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</si>
  <si>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</si>
  <si>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</si>
  <si>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</si>
  <si>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</si>
  <si>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</si>
  <si>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</si>
  <si>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</si>
  <si>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</si>
  <si>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</si>
  <si>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</si>
  <si>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</si>
  <si>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</si>
  <si>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</si>
  <si>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</si>
  <si>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</si>
  <si>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</si>
  <si>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</si>
  <si>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</si>
  <si>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</si>
  <si>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</si>
  <si>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</si>
  <si>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</si>
  <si>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</si>
  <si>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</si>
  <si>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</si>
  <si>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</si>
  <si>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</si>
  <si>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</si>
  <si>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</si>
  <si>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</si>
  <si>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</si>
  <si>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</si>
  <si>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</si>
  <si>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</si>
  <si>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</si>
  <si>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</si>
  <si>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</si>
  <si>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</si>
  <si>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</si>
  <si>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</si>
  <si>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</si>
  <si>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</si>
  <si>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</si>
  <si>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</si>
  <si>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</si>
  <si>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</si>
  <si>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</si>
  <si>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</si>
  <si>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</si>
  <si>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</si>
  <si>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</si>
  <si>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</si>
  <si>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</si>
  <si>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</si>
  <si>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</si>
  <si>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</si>
  <si>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</si>
  <si>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</si>
  <si>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</si>
  <si>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</si>
  <si>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</si>
  <si>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</si>
  <si>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</si>
  <si>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</si>
  <si>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</si>
  <si>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</si>
  <si>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</si>
  <si>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</si>
  <si>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</si>
  <si>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</si>
  <si>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</si>
  <si>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</si>
  <si>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</si>
  <si>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</si>
  <si>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</si>
  <si>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</si>
  <si>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</si>
  <si>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</si>
  <si>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</si>
  <si>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</si>
  <si>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</si>
  <si>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</si>
  <si>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</si>
  <si>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</si>
  <si>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</si>
  <si>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</si>
  <si>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</si>
  <si>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</si>
  <si>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</si>
  <si>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</si>
  <si>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</si>
  <si>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</si>
  <si>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</si>
  <si>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</si>
  <si>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</si>
  <si>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</si>
  <si>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</si>
  <si>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</si>
  <si>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</si>
  <si>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</si>
  <si>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</si>
  <si>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</si>
  <si>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</si>
  <si>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</si>
  <si>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</si>
  <si>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</si>
  <si>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</si>
  <si>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</si>
  <si>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</si>
  <si>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</si>
  <si>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</si>
  <si>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</si>
  <si>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</si>
  <si>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</si>
  <si>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</si>
  <si>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</si>
  <si>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</si>
  <si>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</si>
  <si>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</si>
  <si>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</si>
  <si>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</si>
  <si>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</si>
  <si>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</si>
  <si>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</si>
  <si>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</si>
  <si>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</si>
  <si>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</si>
  <si>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</si>
  <si>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</si>
  <si>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</si>
  <si>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</si>
  <si>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</si>
  <si>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</si>
  <si>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</si>
  <si>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</si>
  <si>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</si>
  <si>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</si>
  <si>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</si>
  <si>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</si>
  <si>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</si>
  <si>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</si>
  <si>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</si>
  <si>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</si>
  <si>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</si>
  <si>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</si>
  <si>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</si>
  <si>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</si>
  <si>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</si>
  <si>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</si>
  <si>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</si>
  <si>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</si>
  <si>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</si>
  <si>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</si>
  <si>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</si>
  <si>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</si>
  <si>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</si>
  <si>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</si>
  <si>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</si>
  <si>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</si>
  <si>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</si>
  <si>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</si>
  <si>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</si>
  <si>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</si>
  <si>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</si>
  <si>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</si>
  <si>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</si>
  <si>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</si>
  <si>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</si>
  <si>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</si>
  <si>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</si>
  <si>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</si>
  <si>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</si>
  <si>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</si>
  <si>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</si>
  <si>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</si>
  <si>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</si>
  <si>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</si>
  <si>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</si>
  <si>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</si>
  <si>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</si>
  <si>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</si>
  <si>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</si>
  <si>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</si>
  <si>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</si>
  <si>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</si>
  <si>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</si>
  <si>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</si>
  <si>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</si>
  <si>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</si>
  <si>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</si>
  <si>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</si>
  <si>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</si>
  <si>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</si>
  <si>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</si>
  <si>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</si>
  <si>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</si>
  <si>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</si>
  <si>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</si>
  <si>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</si>
  <si>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</si>
  <si>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</si>
  <si>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</si>
  <si>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</si>
  <si>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</si>
  <si>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</si>
  <si>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</si>
  <si>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</si>
  <si>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</si>
  <si>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</si>
  <si>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</si>
  <si>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</si>
  <si>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</si>
  <si>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</si>
  <si>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</si>
  <si>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</si>
  <si>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</si>
  <si>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</si>
  <si>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</si>
  <si>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</si>
  <si>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</si>
  <si>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</si>
  <si>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</si>
  <si>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</si>
  <si>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</si>
  <si>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</si>
  <si>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</si>
  <si>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</si>
  <si>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</si>
  <si>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</si>
  <si>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</si>
  <si>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</si>
  <si>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</si>
  <si>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</si>
  <si>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</si>
  <si>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</si>
  <si>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</si>
  <si>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</si>
  <si>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</si>
  <si>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</si>
  <si>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</si>
  <si>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</si>
  <si>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</si>
  <si>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</si>
  <si>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</si>
  <si>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</si>
  <si>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</si>
  <si>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</si>
  <si>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</si>
  <si>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</si>
  <si>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</si>
  <si>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</si>
  <si>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</si>
  <si>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</si>
  <si>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</si>
  <si>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</si>
  <si>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</si>
  <si>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</si>
  <si>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</si>
  <si>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</si>
  <si>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</si>
  <si>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</si>
  <si>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</si>
  <si>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</si>
  <si>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</si>
  <si>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</si>
  <si>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</si>
  <si>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</si>
  <si>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</si>
  <si>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</si>
  <si>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</si>
  <si>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</si>
  <si>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</si>
  <si>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</si>
  <si>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</si>
  <si>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</si>
  <si>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</si>
  <si>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</si>
  <si>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</si>
  <si>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</si>
  <si>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</si>
  <si>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</si>
  <si>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</si>
  <si>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</si>
  <si>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</si>
  <si>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</si>
  <si>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</si>
  <si>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</si>
  <si>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</si>
  <si>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</si>
  <si>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</si>
  <si>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</si>
  <si>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</si>
  <si>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</si>
  <si>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</si>
  <si>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</si>
  <si>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</si>
  <si>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</si>
  <si>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</si>
  <si>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</si>
  <si>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</si>
  <si>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</si>
  <si>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</si>
  <si>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</si>
  <si>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</si>
  <si>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</si>
  <si>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</si>
  <si>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</si>
  <si>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</si>
  <si>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</si>
  <si>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</si>
  <si>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</si>
  <si>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</si>
  <si>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</si>
  <si>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</si>
  <si>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</si>
  <si>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</si>
  <si>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</si>
  <si>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</si>
  <si>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</si>
  <si>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</si>
  <si>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</si>
  <si>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</si>
  <si>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</si>
  <si>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</si>
  <si>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</si>
  <si>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</si>
  <si>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</si>
  <si>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</si>
  <si>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</si>
  <si>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</si>
  <si>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</si>
  <si>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</si>
  <si>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</si>
  <si>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</si>
  <si>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</si>
  <si>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</si>
  <si>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</si>
  <si>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</si>
  <si>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</si>
  <si>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</si>
  <si>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</si>
  <si>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</si>
  <si>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</si>
  <si>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</si>
  <si>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</si>
  <si>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</si>
  <si>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</si>
  <si>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</si>
  <si>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</si>
  <si>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</si>
  <si>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</si>
  <si>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</si>
  <si>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</si>
  <si>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</si>
  <si>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</si>
  <si>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</si>
  <si>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</si>
  <si>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</si>
  <si>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</si>
  <si>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</si>
  <si>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</si>
  <si>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</si>
  <si>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</si>
  <si>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</si>
  <si>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</si>
  <si>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</si>
  <si>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</si>
  <si>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</si>
  <si>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</si>
  <si>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</si>
  <si>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</si>
  <si>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</si>
  <si>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</si>
  <si>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</si>
  <si>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</si>
  <si>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</si>
  <si>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</si>
  <si>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</si>
  <si>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</si>
  <si>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</si>
  <si>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</si>
  <si>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</si>
  <si>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</si>
  <si>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</si>
  <si>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</si>
  <si>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</si>
  <si>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</si>
  <si>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</si>
  <si>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</si>
  <si>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</si>
  <si>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</si>
  <si>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</si>
  <si>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</si>
  <si>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</si>
  <si>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</si>
  <si>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</si>
  <si>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</si>
  <si>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</si>
  <si>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</si>
  <si>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</si>
  <si>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</si>
  <si>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</si>
  <si>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</si>
  <si>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</si>
  <si>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</si>
  <si>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</si>
  <si>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</si>
  <si>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</si>
  <si>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</si>
  <si>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</si>
  <si>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</si>
  <si>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</si>
  <si>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</si>
  <si>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</si>
  <si>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</si>
  <si>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</si>
  <si>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</si>
  <si>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</si>
  <si>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</si>
  <si>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</si>
  <si>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</si>
  <si>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</si>
  <si>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</si>
  <si>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</si>
  <si>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</si>
  <si>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</si>
  <si>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</si>
  <si>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</si>
  <si>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</si>
  <si>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</si>
  <si>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</si>
  <si>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</si>
  <si>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</si>
  <si>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</si>
  <si>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</si>
  <si>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</si>
  <si>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</si>
  <si>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</si>
  <si>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</si>
  <si>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</si>
  <si>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</si>
  <si>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</si>
  <si>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</si>
  <si>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</si>
  <si>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</si>
  <si>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</si>
  <si>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</si>
  <si>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</si>
  <si>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</si>
  <si>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</si>
  <si>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</si>
  <si>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</si>
  <si>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</si>
  <si>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</si>
  <si>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</si>
  <si>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</si>
  <si>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</si>
  <si>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</si>
  <si>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</si>
  <si>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</si>
  <si>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</si>
  <si>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</si>
  <si>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</si>
  <si>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</si>
  <si>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</si>
  <si>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</si>
  <si>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</si>
  <si>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</si>
  <si>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</si>
  <si>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</si>
  <si>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</si>
  <si>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</si>
  <si>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</si>
  <si>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</si>
  <si>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</si>
  <si>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</si>
  <si>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</si>
  <si>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</si>
  <si>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</si>
  <si>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</si>
  <si>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</si>
  <si>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</si>
  <si>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</si>
  <si>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</si>
  <si>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</si>
  <si>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</si>
  <si>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</si>
  <si>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</si>
  <si>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</si>
  <si>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</si>
  <si>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</si>
  <si>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</si>
  <si>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</si>
  <si>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</si>
  <si>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</si>
  <si>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</si>
  <si>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</si>
  <si>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</si>
  <si>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</si>
  <si>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</si>
  <si>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</si>
  <si>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</si>
  <si>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</si>
  <si>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</si>
  <si>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</si>
  <si>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</si>
  <si>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</si>
  <si>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</si>
  <si>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</si>
  <si>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</si>
  <si>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</si>
  <si>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</si>
  <si>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</si>
  <si>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</si>
  <si>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</si>
  <si>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</si>
  <si>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</si>
  <si>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</si>
  <si>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</si>
  <si>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</si>
  <si>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</si>
  <si>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</si>
  <si>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</si>
  <si>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</si>
  <si>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</si>
  <si>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</si>
  <si>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</si>
  <si>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</si>
  <si>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</si>
  <si>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</si>
  <si>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</si>
  <si>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</si>
  <si>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</si>
  <si>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</si>
  <si>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</si>
  <si>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</si>
  <si>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</si>
  <si>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</si>
  <si>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</si>
  <si>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</si>
  <si>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</si>
  <si>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</si>
  <si>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</si>
  <si>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</si>
  <si>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</si>
  <si>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</si>
  <si>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</si>
  <si>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</si>
  <si>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</si>
  <si>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</si>
  <si>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</si>
  <si>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</si>
  <si>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</si>
  <si>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</si>
  <si>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</si>
  <si>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</si>
  <si>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</si>
  <si>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</si>
  <si>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</si>
  <si>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</si>
  <si>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</si>
  <si>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</si>
  <si>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</si>
  <si>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</si>
  <si>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</si>
  <si>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</si>
  <si>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</si>
  <si>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</si>
  <si>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</si>
  <si>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</si>
  <si>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</si>
  <si>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</si>
  <si>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</si>
  <si>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</si>
  <si>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</si>
  <si>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</si>
  <si>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</si>
  <si>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</si>
  <si>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</si>
  <si>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</si>
  <si>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</si>
  <si>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</si>
  <si>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</si>
  <si>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</si>
  <si>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</si>
  <si>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</si>
  <si>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</si>
  <si>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</si>
  <si>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</si>
  <si>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</si>
  <si>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</si>
  <si>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</si>
  <si>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</si>
  <si>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</si>
  <si>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</si>
  <si>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</si>
  <si>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</si>
  <si>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</si>
  <si>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</si>
  <si>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</si>
  <si>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</si>
  <si>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</si>
  <si>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</si>
  <si>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</si>
  <si>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</si>
  <si>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</si>
  <si>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</si>
  <si>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</si>
  <si>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</si>
  <si>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</si>
  <si>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</si>
  <si>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</si>
  <si>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</si>
  <si>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</si>
  <si>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</si>
  <si>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</si>
  <si>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</si>
  <si>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</si>
  <si>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</si>
  <si>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</si>
  <si>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</si>
  <si>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</si>
  <si>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</si>
  <si>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</si>
  <si>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</si>
  <si>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</si>
  <si>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</si>
  <si>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</si>
  <si>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</si>
  <si>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</si>
  <si>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</si>
  <si>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</si>
  <si>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</si>
  <si>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</si>
  <si>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</si>
  <si>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</si>
  <si>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</si>
  <si>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</si>
  <si>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</si>
  <si>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</si>
  <si>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</si>
  <si>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</si>
  <si>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</si>
  <si>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</si>
  <si>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</si>
  <si>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</si>
  <si>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</si>
  <si>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</si>
  <si>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</si>
  <si>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</si>
  <si>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</si>
  <si>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</si>
  <si>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</si>
  <si>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</si>
  <si>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</si>
  <si>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</si>
  <si>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</si>
  <si>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</si>
  <si>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</si>
  <si>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</si>
  <si>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</si>
  <si>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</si>
  <si>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</si>
  <si>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</si>
  <si>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</si>
  <si>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</si>
  <si>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</si>
  <si>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</si>
  <si>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</si>
  <si>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</si>
  <si>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</si>
  <si>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</si>
  <si>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</si>
  <si>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</si>
  <si>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</si>
  <si>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</si>
  <si>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</si>
  <si>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</si>
  <si>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</si>
  <si>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</si>
  <si>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</si>
  <si>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</si>
  <si>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</si>
  <si>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</si>
  <si>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</si>
  <si>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</si>
  <si>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</si>
  <si>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</si>
  <si>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</si>
  <si>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</si>
  <si>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</si>
  <si>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</si>
  <si>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</si>
  <si>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</si>
  <si>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</si>
  <si>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</si>
  <si>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</si>
  <si>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</si>
  <si>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</si>
  <si>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</si>
  <si>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</si>
  <si>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</si>
  <si>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</si>
  <si>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</si>
  <si>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</si>
  <si>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</si>
  <si>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</si>
  <si>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</si>
  <si>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</si>
  <si>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</si>
  <si>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</si>
  <si>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</si>
  <si>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</si>
  <si>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</si>
  <si>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</si>
  <si>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</si>
  <si>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</si>
  <si>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</si>
  <si>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</si>
  <si>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</si>
  <si>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</si>
  <si>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</si>
  <si>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</si>
  <si>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</si>
  <si>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</si>
  <si>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</si>
  <si>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</si>
  <si>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</si>
  <si>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</si>
  <si>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</si>
  <si>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</si>
  <si>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</si>
  <si>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</si>
  <si>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</si>
  <si>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</si>
  <si>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</si>
  <si>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</si>
  <si>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</si>
  <si>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</si>
  <si>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</si>
  <si>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</si>
  <si>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</si>
  <si>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</si>
  <si>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</si>
  <si>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</si>
  <si>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</si>
  <si>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</si>
  <si>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</si>
  <si>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</si>
  <si>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</si>
  <si>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</si>
  <si>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</si>
  <si>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</si>
  <si>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</si>
  <si>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</si>
  <si>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</si>
  <si>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</si>
  <si>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</si>
  <si>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</si>
  <si>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</si>
  <si>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</si>
  <si>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</si>
  <si>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</si>
  <si>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</si>
  <si>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</si>
  <si>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</si>
  <si>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</si>
  <si>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</si>
  <si>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</si>
  <si>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</si>
  <si>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</si>
  <si>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</si>
  <si>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</si>
  <si>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</si>
  <si>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</si>
  <si>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</si>
  <si>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</si>
  <si>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</si>
  <si>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</si>
  <si>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</si>
  <si>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</si>
  <si>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</si>
  <si>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</si>
  <si>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</si>
  <si>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</si>
  <si>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</si>
  <si>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</si>
  <si>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</si>
  <si>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</si>
  <si>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</si>
  <si>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</si>
  <si>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</si>
  <si>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</si>
  <si>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</si>
  <si>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</si>
  <si>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</si>
  <si>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</si>
  <si>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</si>
  <si>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</si>
  <si>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</si>
  <si>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</si>
  <si>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</si>
  <si>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</si>
  <si>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</si>
  <si>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</si>
  <si>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</si>
  <si>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</si>
  <si>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</si>
  <si>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</si>
  <si>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</si>
  <si>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</si>
  <si>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</si>
  <si>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</si>
  <si>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</si>
  <si>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</si>
  <si>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</si>
  <si>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</si>
  <si>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</si>
  <si>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</si>
  <si>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</si>
  <si>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</si>
  <si>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</si>
  <si>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</si>
  <si>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</si>
  <si>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</si>
  <si>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</si>
  <si>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</si>
  <si>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</si>
  <si>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</si>
  <si>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</si>
  <si>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</si>
  <si>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</si>
  <si>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</si>
  <si>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</si>
  <si>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</si>
  <si>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</si>
  <si>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</si>
  <si>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</si>
  <si>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</si>
  <si>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</si>
  <si>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</si>
  <si>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</si>
  <si>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</si>
  <si>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</si>
  <si>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</si>
  <si>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</si>
  <si>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</si>
  <si>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</si>
  <si>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</si>
  <si>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</si>
  <si>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</si>
  <si>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</si>
  <si>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</si>
  <si>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</si>
  <si>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</si>
  <si>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</si>
  <si>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</si>
  <si>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</si>
  <si>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</si>
  <si>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</si>
  <si>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</si>
  <si>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</si>
  <si>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</si>
  <si>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</si>
  <si>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</si>
  <si>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</si>
  <si>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</si>
  <si>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</si>
  <si>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</si>
  <si>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</si>
  <si>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</si>
  <si>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</si>
  <si>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</si>
  <si>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</si>
  <si>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</si>
  <si>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</si>
  <si>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</si>
  <si>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</si>
  <si>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</si>
  <si>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</si>
  <si>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</si>
  <si>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</si>
  <si>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</si>
  <si>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</si>
  <si>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</si>
  <si>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</si>
  <si>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</si>
  <si>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</si>
  <si>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</si>
  <si>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</si>
  <si>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</si>
  <si>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</si>
  <si>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</si>
  <si>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</si>
  <si>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</si>
  <si>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</si>
  <si>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</si>
  <si>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</si>
  <si>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</si>
  <si>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</si>
  <si>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</si>
  <si>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</si>
  <si>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</si>
  <si>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</si>
  <si>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</si>
  <si>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</si>
  <si>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</si>
  <si>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</si>
  <si>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</si>
  <si>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</si>
  <si>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</si>
  <si>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</si>
  <si>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</si>
  <si>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</si>
  <si>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</si>
  <si>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</si>
  <si>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</si>
  <si>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</si>
  <si>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</si>
  <si>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</si>
  <si>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</si>
  <si>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</si>
  <si>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</si>
  <si>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</si>
  <si>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</si>
  <si>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</si>
  <si>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</si>
  <si>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</si>
  <si>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</si>
  <si>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</si>
  <si>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</si>
  <si>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</si>
  <si>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</si>
  <si>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</si>
  <si>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</si>
  <si>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</si>
  <si>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</si>
  <si>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</si>
  <si>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</si>
  <si>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</si>
  <si>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</si>
  <si>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</si>
  <si>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</si>
  <si>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</si>
  <si>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</si>
  <si>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</si>
  <si>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</si>
  <si>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</si>
  <si>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</si>
  <si>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</si>
  <si>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</si>
  <si>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</si>
  <si>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</si>
  <si>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</si>
  <si>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</si>
  <si>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</si>
  <si>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</si>
  <si>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</si>
  <si>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</si>
  <si>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</si>
  <si>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</si>
  <si>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</si>
  <si>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</si>
  <si>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</si>
  <si>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</si>
  <si>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</si>
  <si>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</si>
  <si>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</si>
  <si>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</si>
  <si>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</si>
  <si>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</si>
  <si>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</si>
  <si>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</si>
  <si>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</si>
  <si>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</si>
  <si>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</si>
  <si>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</si>
  <si>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</si>
  <si>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</si>
  <si>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</si>
  <si>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</si>
  <si>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</si>
  <si>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</si>
  <si>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</si>
  <si>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</si>
  <si>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</si>
  <si>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</si>
  <si>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</si>
  <si>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</si>
  <si>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</si>
  <si>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</si>
  <si>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</si>
  <si>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</si>
  <si>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</si>
  <si>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</si>
  <si>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</si>
  <si>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</si>
  <si>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</si>
  <si>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</si>
  <si>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</si>
  <si>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</si>
  <si>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</si>
  <si>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</si>
  <si>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</si>
  <si>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</si>
  <si>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</si>
  <si>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</si>
  <si>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</si>
  <si>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</si>
  <si>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</si>
  <si>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</si>
  <si>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</si>
  <si>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</si>
  <si>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</si>
  <si>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</si>
  <si>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</si>
  <si>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</si>
  <si>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</si>
  <si>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</si>
  <si>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</si>
  <si>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</si>
  <si>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</si>
  <si>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</si>
  <si>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</si>
  <si>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</si>
  <si>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</si>
  <si>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</si>
  <si>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</si>
  <si>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</si>
  <si>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</si>
  <si>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</si>
  <si>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</si>
  <si>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</si>
  <si>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</si>
  <si>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</si>
  <si>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</si>
  <si>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</si>
  <si>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</si>
  <si>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</si>
  <si>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</si>
  <si>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</si>
  <si>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</si>
  <si>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</si>
  <si>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</si>
  <si>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</si>
  <si>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</si>
  <si>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</si>
  <si>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</si>
  <si>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</si>
  <si>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</si>
  <si>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</si>
  <si>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</si>
  <si>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</si>
  <si>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</si>
  <si>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</si>
  <si>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</si>
  <si>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</si>
  <si>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</si>
  <si>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</si>
  <si>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</si>
  <si>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</si>
  <si>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</si>
  <si>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</si>
  <si>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</si>
  <si>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</si>
  <si>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</si>
  <si>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</si>
  <si>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</si>
  <si>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</si>
  <si>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</si>
  <si>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</si>
  <si>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</si>
  <si>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</si>
  <si>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</si>
  <si>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</si>
  <si>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</si>
  <si>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</si>
  <si>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</si>
  <si>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</si>
  <si>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</si>
  <si>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</si>
  <si>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</si>
  <si>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</si>
  <si>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</si>
  <si>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</si>
  <si>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</si>
  <si>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</si>
  <si>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</si>
  <si>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</si>
  <si>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</si>
  <si>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</si>
  <si>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</si>
  <si>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</si>
  <si>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</si>
  <si>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</si>
  <si>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</si>
  <si>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</si>
  <si>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</si>
  <si>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</si>
  <si>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</si>
  <si>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</si>
  <si>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</si>
  <si>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</si>
  <si>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</si>
  <si>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</si>
  <si>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</si>
  <si>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</si>
  <si>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</si>
  <si>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</si>
  <si>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</si>
  <si>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</si>
  <si>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</si>
  <si>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</si>
  <si>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</si>
  <si>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</si>
  <si>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</si>
  <si>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</si>
  <si>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</si>
  <si>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</si>
  <si>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</si>
  <si>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</si>
  <si>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</si>
  <si>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</si>
  <si>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</si>
  <si>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</si>
  <si>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</si>
  <si>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</si>
  <si>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</si>
  <si>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</si>
  <si>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</si>
  <si>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</si>
  <si>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</si>
  <si>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</si>
  <si>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</si>
  <si>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</si>
  <si>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</si>
  <si>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</si>
  <si>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</si>
  <si>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</si>
  <si>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</si>
  <si>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</si>
  <si>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</si>
  <si>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</si>
  <si>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</si>
  <si>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</si>
  <si>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</si>
  <si>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</si>
  <si>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</si>
  <si>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</si>
  <si>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</si>
  <si>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</si>
  <si>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</si>
  <si>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</si>
  <si>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</si>
  <si>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</si>
  <si>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</si>
  <si>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</si>
  <si>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</si>
  <si>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</si>
  <si>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</si>
  <si>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</si>
  <si>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</si>
  <si>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</si>
  <si>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</si>
  <si>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</si>
  <si>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</si>
  <si>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</si>
  <si>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</si>
  <si>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</si>
  <si>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</si>
  <si>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</si>
  <si>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</si>
  <si>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</si>
  <si>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</si>
  <si>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</si>
  <si>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</si>
  <si>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</si>
  <si>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</si>
  <si>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</si>
  <si>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</si>
  <si>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</si>
  <si>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</si>
  <si>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</si>
  <si>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</si>
  <si>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</si>
  <si>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</si>
  <si>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</si>
  <si>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</si>
  <si>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</si>
  <si>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</si>
  <si>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</si>
  <si>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</si>
  <si>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</si>
  <si>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</si>
  <si>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</si>
  <si>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</si>
  <si>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</si>
  <si>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</si>
  <si>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</si>
  <si>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</si>
  <si>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</si>
  <si>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</si>
  <si>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</si>
  <si>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</si>
  <si>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</si>
  <si>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</si>
  <si>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</si>
  <si>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</si>
  <si>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</si>
  <si>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</si>
  <si>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</si>
  <si>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</si>
  <si>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</si>
  <si>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</si>
  <si>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</si>
  <si>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</si>
  <si>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</si>
  <si>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</si>
  <si>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</si>
  <si>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</si>
  <si>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</si>
  <si>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</si>
  <si>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</si>
  <si>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</si>
  <si>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</si>
  <si>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</si>
  <si>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</si>
  <si>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</si>
  <si>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</si>
  <si>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</si>
  <si>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</si>
  <si>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</si>
  <si>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</si>
  <si>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</si>
  <si>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</si>
  <si>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</si>
  <si>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</si>
  <si>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</si>
  <si>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</si>
  <si>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</si>
  <si>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</si>
  <si>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</si>
  <si>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</si>
  <si>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</si>
  <si>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</si>
  <si>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</si>
  <si>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</si>
  <si>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</si>
  <si>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</si>
  <si>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</si>
  <si>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</si>
  <si>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</si>
  <si>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</si>
  <si>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</si>
  <si>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</si>
  <si>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</si>
  <si>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</si>
  <si>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</si>
  <si>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</si>
  <si>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</si>
  <si>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</si>
  <si>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</si>
  <si>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</si>
  <si>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</si>
  <si>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</si>
  <si>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</si>
  <si>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</si>
  <si>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</si>
  <si>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</si>
  <si>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</si>
  <si>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</si>
  <si>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</si>
  <si>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</si>
  <si>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</si>
  <si>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</si>
  <si>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</si>
  <si>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</si>
  <si>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</si>
  <si>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</si>
  <si>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</si>
  <si>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</si>
  <si>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</si>
  <si>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</si>
  <si>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</si>
  <si>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</si>
  <si>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</si>
  <si>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</si>
  <si>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</si>
  <si>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</si>
  <si>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</si>
  <si>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</si>
  <si>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</si>
  <si>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</si>
  <si>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</si>
  <si>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</si>
  <si>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</si>
  <si>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</si>
  <si>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</si>
  <si>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</si>
  <si>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</si>
  <si>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</si>
  <si>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</si>
  <si>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</si>
  <si>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</si>
  <si>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</si>
  <si>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</si>
  <si>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</si>
  <si>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</si>
  <si>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</si>
  <si>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</si>
  <si>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</si>
  <si>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</si>
  <si>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</si>
  <si>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</si>
  <si>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</si>
  <si>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</si>
  <si>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</si>
  <si>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</si>
  <si>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</si>
  <si>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</si>
  <si>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</si>
  <si>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</si>
  <si>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</si>
  <si>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</si>
  <si>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</si>
  <si>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</si>
  <si>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</si>
  <si>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</si>
  <si>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</si>
  <si>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</si>
  <si>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</si>
  <si>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</si>
  <si>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</si>
  <si>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</si>
  <si>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</si>
  <si>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</si>
  <si>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</si>
  <si>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</si>
  <si>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</si>
  <si>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</si>
  <si>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</si>
  <si>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</si>
  <si>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</si>
  <si>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</si>
  <si>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</si>
  <si>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</si>
  <si>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</si>
  <si>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</si>
  <si>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</si>
  <si>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</si>
  <si>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</si>
  <si>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</si>
  <si>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</si>
  <si>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</si>
  <si>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</si>
  <si>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</si>
  <si>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</si>
  <si>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</si>
  <si>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</si>
  <si>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</si>
  <si>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</si>
  <si>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</si>
  <si>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</si>
  <si>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</si>
  <si>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</si>
  <si>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</si>
  <si>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</si>
  <si>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</si>
  <si>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</si>
  <si>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</si>
  <si>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</si>
  <si>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</si>
  <si>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</si>
  <si>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</si>
  <si>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</si>
  <si>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</si>
  <si>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</si>
  <si>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</si>
  <si>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</si>
  <si>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</si>
  <si>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</si>
  <si>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</si>
  <si>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</si>
  <si>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</si>
  <si>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</si>
  <si>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</si>
  <si>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</si>
  <si>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</si>
  <si>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</si>
  <si>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</si>
  <si>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</si>
  <si>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</si>
  <si>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</si>
  <si>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</si>
  <si>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</si>
  <si>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</si>
  <si>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</si>
  <si>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</si>
  <si>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</si>
  <si>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</si>
  <si>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</si>
  <si>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</si>
  <si>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</si>
  <si>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</si>
  <si>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</si>
  <si>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</si>
  <si>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</si>
  <si>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</si>
  <si>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</si>
  <si>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</si>
  <si>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</si>
  <si>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</si>
  <si>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</si>
  <si>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</si>
  <si>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</si>
  <si>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</si>
  <si>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</si>
  <si>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</si>
  <si>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</si>
  <si>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</si>
  <si>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</si>
  <si>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</si>
  <si>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</si>
  <si>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</si>
  <si>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</si>
  <si>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</si>
  <si>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</si>
  <si>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</si>
  <si>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</si>
  <si>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</si>
  <si>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</si>
  <si>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</si>
  <si>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</si>
  <si>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</si>
  <si>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</si>
  <si>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</si>
  <si>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</si>
  <si>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</si>
  <si>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</si>
  <si>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</si>
  <si>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</si>
  <si>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</si>
  <si>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</si>
  <si>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</si>
  <si>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</si>
  <si>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</si>
  <si>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</si>
  <si>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</si>
  <si>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</si>
  <si>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</si>
  <si>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</si>
  <si>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</si>
  <si>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</si>
  <si>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</si>
  <si>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</si>
  <si>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</si>
  <si>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</si>
  <si>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</si>
  <si>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</si>
  <si>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</si>
  <si>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</si>
  <si>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</si>
  <si>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</si>
  <si>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</si>
  <si>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</si>
  <si>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</si>
  <si>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</si>
  <si>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</si>
  <si>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</si>
  <si>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</si>
  <si>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</si>
  <si>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</si>
  <si>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</si>
  <si>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</si>
  <si>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</si>
  <si>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</si>
  <si>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</si>
  <si>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</si>
  <si>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</si>
  <si>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</si>
  <si>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</si>
  <si>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</si>
  <si>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</si>
  <si>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</si>
  <si>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</si>
  <si>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</si>
  <si>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</si>
  <si>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</si>
  <si>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</si>
  <si>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</si>
  <si>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</si>
  <si>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</si>
  <si>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</si>
  <si>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</si>
  <si>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</si>
  <si>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</si>
  <si>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</si>
  <si>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</si>
  <si>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</si>
  <si>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</si>
  <si>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</si>
  <si>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</si>
  <si>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</si>
  <si>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</si>
  <si>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</si>
  <si>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</si>
  <si>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</si>
  <si>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</si>
  <si>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</si>
  <si>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</si>
  <si>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</si>
  <si>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</si>
  <si>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</si>
  <si>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</si>
  <si>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</si>
  <si>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</si>
  <si>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</si>
  <si>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</si>
  <si>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</si>
  <si>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</si>
  <si>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</si>
  <si>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</si>
  <si>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</si>
  <si>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</si>
  <si>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</si>
  <si>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</si>
  <si>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</si>
  <si>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</si>
  <si>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</si>
  <si>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</si>
  <si>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</si>
  <si>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</si>
  <si>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</si>
  <si>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</si>
  <si>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</si>
  <si>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</si>
  <si>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</si>
  <si>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</si>
  <si>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</si>
  <si>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</si>
  <si>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</si>
  <si>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</si>
  <si>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</si>
  <si>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</si>
  <si>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</si>
  <si>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</si>
  <si>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</si>
  <si>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</si>
  <si>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</si>
  <si>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</si>
  <si>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</si>
  <si>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</si>
  <si>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</si>
  <si>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</si>
  <si>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</si>
  <si>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</si>
  <si>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</si>
  <si>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</si>
  <si>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</si>
  <si>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</si>
  <si>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</si>
  <si>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</si>
  <si>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</si>
  <si>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</si>
  <si>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</si>
  <si>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</si>
  <si>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</si>
  <si>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</si>
  <si>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</si>
  <si>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</si>
  <si>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</si>
  <si>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</si>
  <si>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</si>
  <si>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</si>
  <si>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</si>
  <si>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</si>
  <si>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</si>
  <si>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</si>
  <si>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</si>
  <si>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</si>
  <si>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</si>
  <si>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</si>
  <si>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</si>
  <si>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</si>
  <si>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</si>
  <si>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</si>
  <si>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</si>
  <si>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</si>
  <si>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</si>
  <si>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</si>
  <si>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</si>
  <si>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</si>
  <si>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</si>
  <si>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</si>
  <si>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</si>
  <si>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</si>
  <si>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</si>
  <si>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</si>
  <si>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</si>
  <si>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</si>
  <si>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</si>
  <si>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</si>
  <si>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</si>
  <si>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</si>
  <si>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</si>
  <si>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</si>
  <si>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</si>
  <si>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</si>
  <si>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</si>
  <si>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</si>
  <si>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</si>
  <si>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</si>
  <si>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</si>
  <si>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</si>
  <si>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</si>
  <si>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</si>
  <si>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</si>
  <si>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</si>
  <si>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</si>
  <si>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</si>
  <si>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</si>
  <si>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</si>
  <si>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</si>
  <si>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</si>
  <si>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</si>
  <si>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</si>
  <si>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</si>
  <si>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</si>
  <si>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</si>
  <si>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</si>
  <si>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</si>
  <si>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</si>
  <si>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</si>
  <si>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</si>
  <si>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</si>
  <si>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</si>
  <si>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</si>
  <si>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</si>
  <si>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</si>
  <si>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</si>
  <si>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</si>
  <si>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</si>
  <si>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</si>
  <si>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</si>
  <si>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</si>
  <si>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</si>
  <si>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</si>
  <si>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</si>
  <si>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</si>
  <si>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</si>
  <si>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</si>
  <si>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</si>
  <si>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</si>
  <si>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</si>
  <si>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</si>
  <si>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</si>
  <si>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</si>
  <si>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</si>
  <si>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</si>
  <si>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</si>
  <si>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</si>
  <si>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</si>
  <si>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</si>
  <si>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</si>
  <si>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</si>
  <si>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</si>
  <si>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</si>
  <si>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</si>
  <si>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</si>
  <si>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</si>
  <si>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</si>
  <si>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</si>
  <si>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</si>
  <si>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</si>
  <si>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</si>
  <si>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</si>
  <si>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</si>
  <si>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</si>
  <si>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</si>
  <si>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</si>
  <si>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</si>
  <si>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</si>
  <si>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</si>
  <si>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</si>
  <si>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</si>
  <si>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</si>
  <si>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</si>
  <si>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</si>
  <si>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</si>
  <si>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</si>
  <si>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</si>
  <si>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</si>
  <si>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</si>
  <si>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</si>
  <si>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</si>
  <si>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</si>
  <si>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</si>
  <si>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</si>
  <si>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</si>
  <si>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</si>
  <si>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</si>
  <si>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</si>
  <si>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</si>
  <si>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</si>
  <si>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</si>
  <si>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</si>
  <si>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</si>
  <si>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</si>
  <si>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</si>
  <si>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</si>
  <si>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</si>
  <si>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</si>
  <si>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</si>
  <si>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</si>
  <si>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</si>
  <si>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</si>
  <si>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</si>
  <si>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</si>
  <si>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</si>
  <si>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</si>
  <si>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</si>
  <si>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</si>
  <si>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</si>
  <si>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</si>
  <si>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</si>
  <si>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</si>
  <si>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</si>
  <si>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</si>
  <si>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</si>
  <si>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</si>
  <si>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</si>
  <si>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</si>
  <si>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</si>
  <si>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</si>
  <si>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</si>
  <si>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</si>
  <si>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</si>
  <si>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</si>
  <si>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</si>
  <si>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</si>
  <si>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</si>
  <si>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</si>
  <si>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</si>
  <si>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</si>
  <si>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</si>
  <si>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</si>
  <si>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</si>
  <si>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</si>
  <si>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</si>
  <si>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</si>
  <si>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</si>
  <si>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</si>
  <si>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</si>
  <si>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</si>
  <si>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</si>
  <si>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</si>
  <si>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</si>
  <si>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</si>
  <si>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</si>
  <si>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</si>
  <si>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</si>
  <si>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</si>
  <si>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</si>
  <si>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</si>
  <si>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</si>
  <si>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</si>
  <si>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</si>
  <si>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</si>
  <si>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</si>
  <si>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</si>
  <si>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</si>
  <si>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</si>
  <si>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</si>
  <si>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</si>
  <si>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</si>
  <si>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</si>
  <si>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</si>
  <si>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</si>
  <si>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</si>
  <si>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</si>
  <si>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</si>
  <si>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</si>
  <si>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</si>
  <si>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</si>
  <si>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</si>
  <si>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</si>
  <si>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</si>
  <si>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</si>
  <si>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</si>
  <si>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</si>
  <si>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</si>
  <si>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</si>
  <si>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</si>
  <si>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</si>
  <si>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</si>
  <si>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</si>
  <si>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</si>
  <si>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</si>
  <si>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</si>
  <si>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</si>
  <si>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</si>
  <si>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</si>
  <si>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</si>
  <si>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</si>
  <si>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</si>
  <si>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</si>
  <si>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</si>
  <si>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</si>
  <si>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</si>
  <si>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</si>
  <si>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</si>
  <si>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</si>
  <si>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</si>
  <si>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</si>
  <si>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</si>
  <si>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</si>
  <si>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</si>
  <si>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</si>
  <si>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</si>
  <si>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</si>
  <si>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</si>
  <si>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</si>
  <si>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</si>
  <si>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</si>
  <si>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</si>
  <si>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</si>
  <si>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</si>
  <si>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</si>
  <si>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</si>
  <si>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</si>
  <si>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</si>
  <si>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</si>
  <si>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</si>
  <si>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</si>
  <si>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</si>
  <si>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</si>
  <si>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</si>
  <si>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</si>
  <si>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</si>
  <si>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</si>
  <si>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</si>
  <si>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</si>
  <si>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</si>
  <si>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</si>
  <si>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</si>
  <si>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</si>
  <si>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</si>
  <si>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</si>
  <si>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</si>
  <si>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</si>
  <si>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</si>
  <si>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</si>
  <si>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</si>
  <si>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</si>
  <si>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</si>
  <si>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</si>
  <si>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</si>
  <si>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</si>
  <si>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</si>
  <si>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</si>
  <si>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</si>
  <si>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</si>
  <si>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</si>
  <si>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</si>
  <si>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</si>
  <si>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</si>
  <si>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</si>
  <si>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</si>
  <si>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</si>
  <si>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</si>
  <si>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</si>
  <si>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</si>
  <si>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</si>
  <si>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</si>
  <si>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</si>
  <si>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</si>
  <si>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</si>
  <si>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</si>
  <si>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</si>
  <si>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</si>
  <si>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</si>
  <si>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</si>
  <si>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</si>
  <si>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</si>
  <si>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</si>
  <si>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</si>
  <si>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</si>
  <si>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</si>
  <si>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</si>
  <si>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</si>
  <si>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</si>
  <si>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</si>
  <si>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</si>
  <si>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</si>
  <si>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</si>
  <si>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</si>
  <si>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</si>
  <si>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</si>
  <si>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</si>
  <si>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</si>
  <si>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</si>
  <si>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</si>
  <si>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</si>
  <si>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</si>
  <si>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</si>
  <si>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</si>
  <si>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</si>
  <si>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</si>
  <si>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</si>
  <si>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</si>
  <si>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</si>
  <si>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</si>
  <si>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</si>
  <si>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</si>
  <si>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</si>
  <si>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</si>
  <si>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</si>
  <si>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</si>
  <si>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</si>
  <si>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</si>
  <si>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</si>
  <si>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</si>
  <si>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</si>
  <si>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</si>
  <si>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</si>
  <si>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</si>
  <si>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</si>
  <si>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</si>
  <si>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</si>
  <si>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</si>
  <si>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</si>
  <si>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</si>
  <si>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</si>
  <si>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</si>
  <si>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</si>
  <si>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</si>
  <si>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</si>
  <si>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</si>
  <si>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</si>
  <si>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</si>
  <si>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</si>
  <si>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</si>
  <si>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</si>
  <si>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</si>
  <si>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</si>
  <si>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</si>
  <si>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</si>
  <si>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</si>
  <si>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</si>
  <si>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</si>
  <si>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</si>
  <si>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</si>
  <si>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</si>
  <si>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</si>
  <si>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</si>
  <si>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</si>
  <si>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</si>
  <si>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</si>
  <si>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</si>
  <si>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</si>
  <si>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</si>
  <si>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</si>
  <si>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</si>
  <si>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</si>
  <si>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</si>
  <si>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</si>
  <si>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</si>
  <si>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</si>
  <si>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</si>
  <si>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</si>
  <si>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</si>
  <si>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</si>
  <si>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</si>
  <si>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</si>
  <si>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</si>
  <si>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</si>
  <si>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</si>
  <si>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</si>
  <si>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</si>
  <si>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</si>
  <si>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</si>
  <si>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</si>
  <si>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</si>
  <si>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</si>
  <si>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</si>
  <si>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</si>
  <si>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</si>
  <si>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</si>
  <si>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</si>
  <si>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</si>
  <si>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</si>
  <si>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</si>
  <si>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</si>
  <si>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</si>
  <si>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</si>
  <si>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</si>
  <si>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</si>
  <si>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</si>
  <si>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</si>
  <si>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</si>
  <si>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</si>
  <si>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</si>
  <si>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</si>
  <si>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</si>
  <si>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</si>
  <si>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</si>
  <si>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</si>
  <si>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</si>
  <si>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</si>
  <si>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</si>
  <si>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</si>
  <si>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</si>
  <si>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</si>
  <si>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</si>
  <si>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</si>
  <si>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</si>
  <si>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</si>
  <si>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</si>
  <si>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</si>
  <si>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</si>
  <si>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</si>
  <si>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</si>
  <si>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</si>
  <si>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</si>
  <si>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</si>
  <si>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</si>
  <si>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</si>
  <si>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</si>
  <si>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</si>
  <si>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</si>
  <si>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</si>
  <si>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</si>
  <si>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</si>
  <si>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</si>
  <si>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</si>
  <si>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</si>
  <si>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</si>
  <si>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</si>
  <si>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</si>
  <si>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</si>
  <si>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</si>
  <si>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</si>
  <si>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</si>
  <si>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</si>
  <si>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</si>
  <si>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</si>
  <si>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</si>
  <si>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</si>
  <si>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</si>
  <si>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</si>
  <si>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</si>
  <si>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</si>
  <si>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</si>
  <si>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</si>
  <si>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</si>
  <si>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</si>
  <si>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</si>
  <si>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</si>
  <si>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</si>
  <si>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</si>
  <si>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</si>
  <si>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</si>
  <si>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</si>
  <si>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</si>
  <si>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</si>
  <si>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</si>
  <si>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</si>
  <si>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</si>
  <si>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</si>
  <si>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</si>
  <si>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</si>
  <si>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</si>
  <si>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</si>
  <si>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</si>
  <si>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</si>
  <si>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</si>
  <si>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</si>
  <si>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</si>
  <si>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</si>
  <si>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</si>
  <si>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</si>
  <si>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</si>
  <si>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</si>
  <si>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</si>
  <si>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</si>
  <si>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</si>
  <si>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</si>
  <si>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</si>
  <si>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</si>
  <si>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</si>
  <si>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</si>
  <si>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</si>
  <si>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</si>
  <si>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</si>
  <si>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</si>
  <si>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</si>
  <si>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</si>
  <si>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</si>
  <si>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</si>
  <si>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</si>
  <si>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</si>
  <si>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</si>
  <si>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</si>
  <si>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</si>
  <si>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</si>
  <si>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</si>
  <si>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</si>
  <si>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</si>
  <si>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</si>
  <si>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</si>
  <si>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</si>
  <si>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</si>
  <si>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</si>
  <si>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</si>
  <si>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</si>
  <si>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</si>
  <si>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</si>
  <si>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</si>
  <si>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</si>
  <si>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</si>
  <si>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</si>
  <si>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</si>
  <si>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</si>
  <si>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</si>
  <si>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</si>
  <si>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</si>
  <si>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</si>
  <si>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</si>
  <si>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</si>
  <si>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</si>
  <si>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</si>
  <si>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</si>
  <si>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</si>
  <si>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</si>
  <si>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</si>
  <si>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</si>
  <si>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</si>
  <si>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</si>
  <si>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</si>
  <si>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</si>
  <si>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</si>
  <si>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</si>
  <si>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</si>
  <si>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</si>
  <si>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</si>
  <si>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</si>
  <si>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</si>
  <si>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</si>
  <si>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</si>
  <si>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</si>
  <si>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</si>
  <si>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</si>
  <si>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</si>
  <si>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</si>
  <si>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</si>
  <si>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</si>
  <si>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</si>
  <si>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</si>
  <si>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</si>
  <si>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</si>
  <si>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</si>
  <si>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</si>
  <si>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</si>
  <si>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</si>
  <si>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</si>
  <si>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</si>
  <si>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</si>
  <si>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</si>
  <si>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</si>
  <si>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</si>
  <si>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</si>
  <si>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</si>
  <si>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</si>
  <si>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</si>
  <si>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</si>
  <si>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</si>
  <si>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</si>
  <si>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</si>
  <si>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</si>
  <si>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</si>
  <si>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</si>
  <si>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</si>
  <si>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</si>
  <si>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</si>
  <si>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</si>
  <si>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</si>
  <si>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</si>
  <si>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</si>
  <si>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</si>
  <si>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</si>
  <si>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</si>
  <si>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</si>
  <si>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</si>
  <si>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</si>
  <si>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</si>
  <si>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</si>
  <si>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</si>
  <si>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</si>
  <si>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</si>
  <si>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</si>
  <si>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</si>
  <si>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</si>
  <si>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</si>
  <si>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</si>
  <si>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</si>
  <si>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</si>
  <si>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</si>
  <si>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</si>
  <si>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</si>
  <si>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</si>
  <si>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</si>
  <si>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</si>
  <si>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</si>
  <si>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</si>
  <si>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</si>
  <si>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</si>
  <si>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</si>
  <si>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</si>
  <si>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</si>
  <si>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</si>
  <si>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</si>
  <si>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</si>
  <si>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</si>
  <si>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</si>
  <si>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</si>
  <si>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</si>
  <si>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</si>
  <si>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</si>
  <si>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</si>
  <si>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</si>
  <si>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</si>
  <si>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</si>
  <si>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</si>
  <si>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</si>
  <si>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</si>
  <si>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</si>
  <si>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</si>
  <si>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</si>
  <si>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</si>
  <si>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</si>
  <si>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</si>
  <si>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</si>
  <si>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</si>
  <si>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</si>
  <si>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</si>
  <si>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</si>
  <si>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</si>
  <si>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</si>
  <si>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</si>
  <si>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</si>
  <si>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</si>
  <si>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</si>
  <si>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</si>
  <si>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</si>
  <si>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</si>
  <si>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</si>
  <si>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</si>
  <si>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</si>
  <si>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</si>
  <si>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</si>
  <si>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</si>
  <si>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</si>
  <si>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</si>
  <si>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</si>
  <si>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</si>
  <si>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</si>
  <si>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</si>
  <si>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</si>
  <si>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</si>
  <si>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</si>
  <si>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</si>
  <si>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</si>
  <si>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</si>
  <si>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</si>
  <si>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</si>
  <si>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</si>
  <si>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</si>
  <si>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</si>
  <si>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</si>
  <si>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</si>
  <si>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</si>
  <si>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</si>
  <si>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</si>
  <si>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</si>
  <si>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</si>
  <si>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</si>
  <si>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</si>
  <si>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</si>
  <si>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</si>
  <si>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</si>
  <si>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</si>
  <si>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</si>
  <si>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</si>
  <si>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</si>
  <si>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</si>
  <si>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</si>
  <si>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</si>
  <si>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</si>
  <si>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</si>
  <si>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</si>
  <si>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</si>
  <si>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</si>
  <si>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</si>
  <si>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</si>
  <si>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</si>
  <si>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</si>
  <si>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</si>
  <si>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</si>
  <si>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</si>
  <si>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</si>
  <si>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</si>
  <si>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</si>
  <si>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</si>
  <si>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</si>
  <si>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</si>
  <si>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</si>
  <si>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</si>
  <si>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</si>
  <si>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</si>
  <si>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</si>
  <si>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</si>
  <si>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</si>
  <si>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</si>
  <si>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</si>
  <si>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</si>
  <si>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</si>
  <si>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</si>
  <si>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</si>
  <si>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</si>
  <si>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</si>
  <si>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</si>
  <si>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</si>
  <si>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</si>
  <si>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</si>
  <si>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</si>
  <si>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</si>
  <si>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</si>
  <si>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</si>
  <si>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</si>
  <si>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</si>
  <si>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</si>
  <si>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</si>
  <si>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</si>
  <si>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</si>
  <si>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</si>
  <si>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</si>
  <si>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</si>
  <si>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</si>
  <si>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</si>
  <si>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</si>
  <si>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</si>
  <si>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</si>
  <si>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</si>
  <si>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</si>
  <si>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</si>
  <si>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</si>
  <si>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</si>
  <si>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</si>
  <si>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</si>
  <si>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</si>
  <si>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</si>
  <si>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</si>
  <si>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</si>
  <si>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</si>
  <si>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</si>
  <si>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</si>
  <si>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</si>
  <si>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</si>
  <si>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</si>
  <si>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</si>
  <si>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</si>
  <si>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</si>
  <si>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</si>
  <si>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</si>
  <si>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</si>
  <si>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</si>
  <si>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</si>
  <si>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</si>
  <si>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</si>
  <si>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</si>
  <si>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</si>
  <si>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</si>
  <si>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</si>
  <si>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</si>
  <si>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</si>
  <si>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</si>
  <si>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</si>
  <si>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</si>
  <si>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</si>
  <si>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</si>
  <si>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</si>
  <si>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</si>
  <si>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</si>
  <si>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</si>
  <si>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</si>
  <si>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</si>
  <si>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</si>
  <si>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</si>
  <si>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</si>
  <si>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</si>
  <si>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</si>
  <si>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</si>
  <si>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</si>
  <si>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</si>
  <si>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</si>
  <si>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</si>
  <si>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</si>
  <si>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</si>
  <si>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</si>
  <si>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</si>
  <si>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</si>
  <si>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</si>
  <si>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</si>
  <si>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</si>
  <si>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</si>
  <si>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</si>
  <si>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</si>
  <si>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</si>
  <si>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</si>
  <si>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</si>
  <si>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</si>
  <si>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</si>
  <si>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</si>
  <si>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</si>
  <si>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</si>
  <si>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</si>
  <si>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</si>
  <si>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</si>
  <si>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</si>
  <si>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</si>
  <si>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</si>
  <si>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</si>
  <si>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</si>
  <si>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</si>
  <si>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</si>
  <si>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</si>
  <si>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</si>
  <si>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</si>
  <si>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</si>
  <si>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</si>
  <si>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</si>
  <si>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</si>
  <si>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</si>
  <si>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</si>
  <si>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</si>
  <si>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</si>
  <si>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</si>
  <si>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</si>
  <si>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</si>
  <si>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</si>
  <si>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</si>
  <si>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</si>
  <si>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</si>
  <si>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</si>
  <si>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</si>
  <si>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</si>
  <si>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</si>
  <si>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</si>
  <si>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</si>
  <si>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</si>
  <si>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</si>
  <si>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</si>
  <si>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</si>
  <si>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</si>
  <si>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</si>
  <si>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</si>
  <si>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</si>
  <si>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</si>
  <si>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</si>
  <si>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</si>
  <si>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</si>
  <si>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</si>
  <si>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</si>
  <si>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</si>
  <si>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</si>
  <si>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</si>
  <si>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</si>
  <si>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</si>
  <si>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</si>
  <si>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</si>
  <si>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</si>
  <si>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</si>
  <si>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</si>
  <si>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</si>
  <si>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</si>
  <si>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</si>
  <si>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</si>
  <si>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</si>
  <si>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</si>
  <si>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</si>
  <si>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</si>
  <si>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</si>
  <si>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</si>
  <si>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</si>
  <si>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</si>
  <si>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</si>
  <si>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</si>
  <si>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</si>
  <si>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</si>
  <si>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</si>
  <si>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</si>
  <si>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</si>
  <si>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</si>
  <si>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</si>
  <si>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</si>
  <si>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</si>
  <si>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</si>
  <si>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</si>
  <si>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</si>
  <si>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</si>
  <si>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</si>
  <si>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</si>
  <si>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</si>
  <si>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</si>
  <si>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</si>
  <si>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</si>
  <si>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</si>
  <si>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</si>
  <si>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</si>
  <si>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</si>
  <si>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</si>
  <si>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</si>
  <si>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</si>
  <si>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</si>
  <si>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</si>
  <si>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</si>
  <si>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</si>
  <si>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</si>
  <si>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</si>
  <si>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</si>
  <si>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</si>
  <si>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</si>
  <si>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</si>
  <si>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</si>
  <si>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</si>
  <si>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</si>
  <si>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</si>
  <si>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</si>
  <si>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</si>
  <si>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</si>
  <si>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</si>
  <si>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</si>
  <si>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</si>
  <si>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</si>
  <si>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</si>
  <si>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</si>
  <si>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</si>
  <si>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</si>
  <si>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</si>
  <si>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</si>
  <si>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</si>
  <si>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</si>
  <si>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</si>
  <si>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</si>
  <si>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</si>
  <si>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</si>
  <si>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</si>
  <si>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</si>
  <si>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</si>
  <si>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</si>
  <si>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</si>
  <si>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</si>
  <si>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</si>
  <si>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</si>
  <si>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</si>
  <si>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</si>
  <si>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</si>
  <si>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</si>
  <si>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</si>
  <si>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</si>
  <si>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</si>
  <si>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</si>
  <si>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</si>
  <si>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</si>
  <si>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</si>
  <si>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</si>
  <si>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</si>
  <si>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</si>
  <si>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</si>
  <si>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</si>
  <si>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</si>
  <si>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</si>
  <si>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</si>
  <si>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</si>
  <si>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</si>
  <si>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</si>
  <si>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</si>
  <si>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</si>
  <si>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</si>
  <si>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</si>
  <si>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</si>
  <si>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</si>
  <si>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</si>
  <si>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</si>
  <si>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</si>
  <si>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</si>
  <si>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</si>
  <si>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</si>
  <si>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</si>
  <si>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</si>
  <si>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</si>
  <si>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</si>
  <si>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</si>
  <si>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</si>
  <si>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</si>
  <si>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</si>
  <si>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</si>
  <si>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</si>
  <si>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</si>
  <si>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</si>
  <si>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</si>
  <si>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</si>
  <si>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</si>
  <si>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</si>
  <si>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</si>
  <si>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</si>
  <si>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</si>
  <si>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</si>
  <si>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</si>
  <si>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</si>
  <si>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</si>
  <si>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</si>
  <si>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</si>
  <si>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</si>
  <si>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</si>
  <si>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</si>
  <si>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</si>
  <si>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</si>
  <si>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</si>
  <si>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</si>
  <si>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</si>
  <si>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</si>
  <si>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</si>
  <si>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</si>
  <si>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</si>
  <si>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</si>
  <si>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</si>
  <si>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</si>
  <si>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</si>
  <si>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</si>
  <si>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</si>
  <si>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</si>
  <si>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</si>
  <si>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</si>
  <si>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</si>
  <si>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</si>
  <si>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</si>
  <si>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</si>
  <si>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</si>
  <si>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</si>
  <si>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</si>
  <si>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</si>
  <si>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</si>
  <si>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</si>
  <si>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</si>
  <si>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</si>
  <si>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</si>
  <si>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</si>
  <si>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</si>
  <si>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</si>
  <si>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</si>
  <si>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</si>
  <si>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</si>
  <si>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</si>
  <si>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</si>
  <si>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</si>
  <si>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</si>
  <si>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</si>
  <si>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</si>
  <si>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</si>
  <si>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</si>
  <si>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</si>
  <si>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</si>
  <si>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</si>
  <si>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</si>
  <si>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</si>
  <si>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</si>
  <si>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</si>
  <si>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</si>
  <si>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</si>
  <si>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</si>
  <si>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</si>
  <si>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</si>
  <si>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</si>
  <si>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</si>
  <si>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</si>
  <si>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</si>
  <si>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</si>
  <si>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</si>
  <si>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</si>
  <si>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</si>
  <si>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</si>
  <si>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</si>
  <si>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</si>
  <si>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</si>
  <si>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</si>
  <si>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</si>
  <si>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</si>
  <si>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</si>
  <si>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</si>
  <si>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</si>
  <si>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</si>
  <si>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</si>
  <si>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</si>
  <si>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</si>
  <si>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</si>
  <si>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</si>
  <si>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</si>
  <si>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</si>
  <si>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</si>
  <si>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</si>
  <si>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</si>
  <si>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</si>
  <si>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</si>
  <si>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</si>
  <si>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</si>
  <si>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</si>
  <si>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</si>
  <si>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</si>
  <si>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</si>
  <si>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</si>
  <si>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</si>
  <si>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</si>
  <si>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</si>
  <si>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</si>
  <si>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</si>
  <si>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</si>
  <si>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</si>
  <si>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</si>
  <si>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</si>
  <si>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</si>
  <si>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</si>
  <si>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</si>
  <si>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</si>
  <si>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</si>
  <si>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</si>
  <si>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</si>
  <si>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</si>
  <si>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</si>
  <si>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</si>
  <si>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</si>
  <si>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</si>
  <si>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</si>
  <si>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</si>
  <si>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</si>
  <si>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</si>
  <si>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</si>
  <si>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</si>
  <si>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</si>
  <si>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</si>
  <si>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</si>
  <si>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</si>
  <si>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</si>
  <si>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</si>
  <si>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</si>
  <si>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</si>
  <si>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</si>
  <si>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</si>
  <si>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</si>
  <si>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</si>
  <si>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</si>
  <si>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</si>
  <si>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</si>
  <si>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</si>
  <si>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</si>
  <si>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</si>
  <si>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</si>
  <si>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</si>
  <si>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</si>
  <si>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</si>
  <si>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</si>
  <si>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</si>
  <si>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</si>
  <si>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</si>
  <si>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</si>
  <si>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</si>
  <si>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</si>
  <si>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</si>
  <si>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</si>
  <si>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</si>
  <si>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</si>
  <si>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</si>
  <si>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</si>
  <si>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</si>
  <si>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</si>
  <si>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</si>
  <si>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</si>
  <si>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</si>
  <si>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</si>
  <si>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</si>
  <si>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</si>
  <si>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</si>
  <si>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</si>
  <si>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</si>
  <si>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</si>
  <si>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</si>
  <si>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</si>
  <si>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</si>
  <si>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</si>
  <si>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</si>
  <si>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</si>
  <si>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</si>
  <si>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</si>
  <si>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</si>
  <si>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</si>
  <si>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</si>
  <si>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</si>
  <si>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</si>
  <si>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</si>
  <si>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</si>
  <si>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</si>
  <si>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</si>
  <si>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</si>
  <si>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</si>
  <si>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</si>
  <si>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</si>
  <si>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</si>
  <si>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</si>
  <si>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</si>
  <si>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</si>
  <si>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</si>
  <si>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</si>
  <si>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</si>
  <si>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</si>
  <si>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</si>
  <si>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</si>
  <si>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</si>
  <si>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</si>
  <si>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</si>
  <si>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</si>
  <si>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</si>
  <si>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</si>
  <si>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</si>
  <si>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</si>
  <si>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</si>
  <si>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</si>
  <si>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</si>
  <si>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</si>
  <si>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</si>
  <si>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</si>
  <si>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</si>
  <si>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</si>
  <si>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</si>
  <si>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</si>
  <si>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</si>
  <si>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</si>
  <si>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</si>
  <si>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</si>
  <si>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</si>
  <si>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</si>
  <si>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</si>
  <si>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</si>
  <si>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</si>
  <si>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</si>
  <si>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</si>
  <si>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</si>
  <si>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</si>
  <si>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</si>
  <si>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</si>
  <si>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</si>
  <si>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</si>
  <si>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</si>
  <si>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</si>
  <si>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</si>
  <si>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</si>
  <si>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</si>
  <si>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</si>
  <si>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</si>
  <si>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</si>
  <si>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</si>
  <si>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</si>
  <si>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</si>
  <si>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</si>
  <si>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</si>
  <si>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</si>
  <si>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</si>
  <si>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</si>
  <si>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</si>
  <si>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</si>
  <si>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</si>
  <si>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</si>
  <si>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</si>
  <si>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</si>
  <si>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</si>
  <si>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</si>
  <si>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</si>
  <si>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</si>
  <si>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</si>
  <si>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</si>
  <si>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</si>
  <si>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</si>
  <si>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</si>
  <si>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</si>
  <si>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</si>
  <si>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</si>
  <si>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</si>
  <si>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</si>
  <si>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</si>
  <si>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</si>
  <si>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</si>
  <si>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</si>
  <si>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</si>
  <si>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</si>
  <si>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</si>
  <si>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</si>
  <si>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</si>
  <si>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</si>
  <si>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</si>
  <si>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</si>
  <si>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</si>
  <si>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</si>
  <si>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</si>
  <si>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</si>
  <si>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</si>
  <si>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</si>
  <si>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</si>
  <si>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</si>
  <si>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</si>
  <si>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</si>
  <si>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</si>
  <si>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</si>
  <si>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</si>
  <si>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</si>
  <si>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</si>
  <si>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</si>
  <si>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</si>
  <si>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</si>
  <si>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</si>
  <si>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</si>
  <si>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</si>
  <si>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</si>
  <si>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</si>
  <si>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</si>
  <si>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</si>
  <si>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</si>
  <si>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</si>
  <si>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</si>
  <si>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</si>
  <si>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</si>
  <si>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</si>
  <si>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</si>
  <si>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</si>
  <si>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</si>
  <si>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</si>
  <si>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</si>
  <si>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</si>
  <si>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</si>
  <si>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</si>
  <si>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</si>
  <si>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</si>
  <si>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</si>
  <si>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</si>
  <si>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</si>
  <si>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</si>
  <si>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</si>
  <si>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</si>
  <si>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</si>
  <si>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</si>
  <si>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</si>
  <si>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</si>
  <si>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</si>
  <si>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</si>
  <si>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</si>
  <si>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</si>
  <si>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</si>
  <si>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</si>
  <si>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</si>
  <si>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</si>
  <si>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</si>
  <si>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</si>
  <si>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</si>
  <si>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</si>
  <si>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</si>
  <si>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</si>
  <si>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</si>
  <si>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</si>
  <si>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</si>
  <si>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</si>
  <si>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</si>
  <si>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</si>
  <si>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</si>
  <si>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</si>
  <si>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</si>
  <si>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</si>
  <si>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</si>
  <si>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</si>
  <si>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</si>
  <si>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</si>
  <si>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</si>
  <si>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</si>
  <si>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</si>
  <si>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</si>
  <si>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</si>
  <si>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</si>
  <si>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</si>
  <si>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</si>
  <si>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</si>
  <si>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</si>
  <si>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</si>
  <si>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</si>
  <si>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</si>
  <si>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</si>
  <si>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</si>
  <si>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</si>
  <si>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</si>
  <si>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</si>
  <si>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</si>
  <si>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</si>
  <si>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</si>
  <si>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</si>
  <si>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</si>
  <si>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</si>
  <si>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</si>
  <si>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</si>
  <si>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</si>
  <si>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</si>
  <si>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</si>
  <si>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</si>
  <si>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</si>
  <si>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</si>
  <si>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</si>
  <si>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</si>
  <si>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</si>
  <si>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</si>
  <si>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</si>
  <si>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</si>
  <si>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</si>
  <si>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</si>
  <si>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</si>
  <si>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</si>
  <si>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</si>
  <si>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</si>
  <si>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</si>
  <si>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</si>
  <si>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</si>
  <si>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</si>
  <si>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</si>
  <si>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</si>
  <si>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</si>
  <si>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</si>
  <si>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</si>
  <si>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</si>
  <si>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</si>
  <si>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</si>
  <si>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</si>
  <si>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</si>
  <si>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</si>
  <si>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</si>
  <si>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</si>
  <si>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</si>
  <si>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</si>
  <si>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</si>
  <si>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</si>
  <si>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</si>
  <si>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</si>
  <si>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</si>
  <si>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</si>
  <si>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</si>
  <si>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</si>
  <si>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</si>
  <si>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</si>
  <si>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</si>
  <si>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</si>
  <si>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</si>
  <si>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</si>
  <si>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</si>
  <si>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</si>
  <si>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</si>
  <si>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</si>
  <si>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</si>
  <si>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</si>
  <si>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</si>
  <si>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</si>
  <si>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</si>
  <si>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</si>
  <si>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</si>
  <si>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</si>
  <si>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</si>
  <si>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</si>
  <si>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</si>
  <si>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</si>
  <si>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</si>
  <si>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</si>
  <si>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</si>
  <si>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</si>
  <si>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</si>
  <si>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</si>
  <si>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</si>
  <si>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</si>
  <si>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</si>
  <si>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</si>
  <si>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</si>
  <si>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</si>
  <si>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</si>
  <si>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</si>
  <si>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</si>
  <si>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</si>
  <si>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</si>
  <si>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</si>
  <si>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</si>
  <si>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</si>
  <si>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</si>
  <si>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</si>
  <si>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</si>
  <si>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</si>
  <si>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</si>
  <si>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</si>
  <si>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</si>
  <si>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</si>
  <si>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</si>
  <si>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</si>
  <si>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</si>
  <si>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</si>
  <si>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</si>
  <si>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</si>
  <si>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</si>
  <si>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</si>
  <si>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</si>
  <si>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</si>
  <si>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</si>
  <si>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</si>
  <si>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</si>
  <si>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</si>
  <si>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</si>
  <si>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</si>
  <si>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</si>
  <si>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</si>
  <si>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</si>
  <si>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</si>
  <si>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</si>
  <si>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</si>
  <si>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</si>
  <si>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</si>
  <si>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</si>
  <si>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</si>
  <si>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</si>
  <si>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</si>
  <si>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</si>
  <si>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</si>
  <si>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</si>
  <si>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</si>
  <si>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</si>
  <si>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</si>
  <si>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</si>
  <si>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</si>
  <si>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</si>
  <si>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</si>
  <si>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</si>
  <si>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</si>
  <si>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</si>
  <si>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</si>
  <si>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</si>
  <si>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</si>
  <si>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</si>
  <si>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</si>
  <si>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</si>
  <si>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</si>
  <si>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</si>
  <si>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</si>
  <si>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</si>
  <si>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</si>
  <si>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</si>
  <si>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</si>
  <si>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</si>
  <si>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</si>
  <si>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</si>
  <si>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</si>
  <si>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</si>
  <si>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</si>
  <si>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</si>
  <si>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</si>
  <si>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</si>
  <si>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</si>
  <si>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</si>
  <si>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</si>
  <si>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</si>
  <si>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</si>
  <si>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</si>
  <si>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</si>
  <si>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</si>
  <si>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</si>
  <si>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</si>
  <si>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</si>
  <si>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</si>
  <si>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</si>
  <si>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</si>
  <si>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</si>
  <si>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</si>
  <si>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</si>
  <si>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</si>
  <si>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</si>
  <si>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</si>
  <si>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</si>
  <si>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</si>
  <si>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</si>
  <si>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</si>
  <si>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</si>
  <si>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</si>
  <si>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</si>
  <si>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</si>
  <si>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</si>
  <si>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</si>
  <si>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</si>
  <si>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</si>
  <si>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</si>
  <si>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</si>
  <si>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</si>
  <si>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</si>
  <si>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</si>
  <si>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</si>
  <si>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</si>
  <si>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</si>
  <si>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</si>
  <si>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</si>
  <si>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</si>
  <si>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</si>
  <si>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</si>
  <si>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</si>
  <si>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</si>
  <si>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</si>
  <si>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</si>
  <si>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</si>
  <si>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</si>
  <si>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</si>
  <si>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</si>
  <si>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</si>
  <si>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</si>
  <si>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</si>
  <si>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</si>
  <si>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</si>
  <si>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</si>
  <si>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</si>
  <si>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</si>
  <si>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</si>
  <si>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</si>
  <si>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</si>
  <si>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</si>
  <si>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</si>
  <si>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</si>
  <si>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</si>
  <si>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</si>
  <si>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</si>
  <si>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</si>
  <si>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</si>
  <si>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</si>
  <si>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</si>
  <si>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</si>
  <si>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</si>
  <si>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</si>
  <si>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</si>
  <si>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</si>
  <si>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</si>
  <si>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</si>
  <si>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</si>
  <si>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</si>
  <si>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</si>
  <si>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</si>
  <si>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</si>
  <si>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</si>
  <si>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</si>
  <si>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</si>
  <si>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</si>
  <si>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</si>
  <si>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</si>
  <si>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</si>
  <si>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</si>
  <si>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</si>
  <si>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</si>
  <si>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</si>
  <si>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</si>
  <si>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</si>
  <si>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</si>
  <si>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</si>
  <si>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</si>
  <si>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</si>
  <si>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</si>
  <si>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</si>
  <si>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</si>
  <si>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</si>
  <si>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</si>
  <si>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</si>
  <si>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</si>
  <si>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</si>
  <si>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</si>
  <si>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</si>
  <si>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</si>
  <si>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</si>
  <si>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</si>
  <si>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</si>
  <si>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</si>
  <si>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</si>
  <si>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</si>
  <si>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</si>
  <si>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</si>
  <si>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</si>
  <si>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</si>
  <si>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</si>
  <si>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</si>
  <si>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</si>
  <si>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</si>
  <si>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</si>
  <si>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</si>
  <si>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</si>
  <si>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</si>
  <si>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</si>
  <si>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</si>
  <si>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</si>
  <si>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</si>
  <si>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</si>
  <si>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</si>
  <si>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</si>
  <si>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</si>
  <si>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</si>
  <si>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</si>
  <si>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</si>
  <si>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</si>
  <si>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</si>
  <si>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</si>
  <si>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</si>
  <si>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</si>
  <si>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</si>
  <si>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</si>
  <si>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</si>
  <si>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</si>
  <si>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</si>
  <si>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</si>
  <si>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</si>
  <si>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</si>
  <si>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</si>
  <si>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</si>
  <si>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</si>
  <si>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</si>
  <si>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</si>
  <si>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</si>
  <si>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</si>
  <si>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</si>
  <si>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</si>
  <si>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</si>
  <si>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</si>
  <si>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</si>
  <si>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</si>
  <si>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</si>
  <si>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</si>
  <si>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</si>
  <si>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</si>
  <si>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</si>
  <si>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</si>
  <si>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</si>
  <si>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</si>
  <si>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</si>
  <si>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</si>
  <si>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</si>
  <si>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</si>
  <si>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</si>
  <si>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</si>
  <si>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</si>
  <si>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</si>
  <si>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</si>
  <si>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</si>
  <si>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</si>
  <si>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</si>
  <si>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</si>
  <si>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</si>
  <si>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</si>
  <si>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</si>
  <si>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</si>
  <si>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</si>
  <si>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</si>
  <si>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</si>
  <si>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</si>
  <si>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</si>
  <si>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</si>
  <si>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</si>
  <si>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</si>
  <si>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</si>
  <si>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</si>
  <si>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</si>
  <si>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</si>
  <si>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</si>
  <si>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</si>
  <si>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</si>
  <si>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</si>
  <si>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</si>
  <si>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</si>
  <si>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</si>
  <si>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</si>
  <si>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</si>
  <si>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</si>
  <si>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</si>
  <si>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</si>
  <si>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</si>
  <si>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</si>
  <si>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</si>
  <si>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</si>
  <si>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</si>
  <si>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</si>
  <si>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</si>
  <si>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</si>
  <si>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</si>
  <si>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</si>
  <si>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</si>
  <si>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</si>
  <si>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</si>
  <si>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</si>
  <si>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</si>
  <si>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</si>
  <si>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</si>
  <si>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</si>
  <si>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</si>
  <si>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</si>
  <si>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</si>
  <si>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</si>
  <si>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</si>
  <si>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</si>
  <si>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</si>
  <si>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PCM-20251115-00000515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</si>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</sst>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313.27172326388973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6.7892245373514015E-2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45976.220149189816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45976.220149189816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45976.220149189816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45976.220149189816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45976.220149189816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45976.220149189816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45976.220149189816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45976.220149189816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45976.220149189816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45976.220149189816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45976.220149189816</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45976.220149189816</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45976.220149189816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45976.220149189816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45976.220149189816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45976.220149189816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45976.220149189816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45976.220149189816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45976.220149189816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45976.220149189816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45976.220149189816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45976.220149189816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45976.220149189816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45976.220149189816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45976.220149189816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45976.220149189816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45976.220149189816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45976.220149189816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45976.220149189816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45976.220149189816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45976.220149189816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45976.220149189816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45976.220149189816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45976.220149189816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45976.220149189816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45976.220149189816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45976.220149189816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45976.220149189816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45976.220149189816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45976.220149189816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45976.220149189816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45976.220149189816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45976.220149189816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45976.220149189816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45976.220149189816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45976.220149189816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45976.220149189816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45976.220149189816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45976.220149189816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45976.220149189816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45976.220149189816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45976.220149189816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45976.220149189816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45976.220149189816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45976.220149189816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45976.220149189816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45976.220149189816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45976.220149189816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45976.220149189816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45976.220149189816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45976.220149189816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45976.220149189816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45976.220149189816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45976.220149189816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45976.220149189816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45976.220149189816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45976.220149189816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45976.220149189816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45976.220149189816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45976.220149189816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45976.220149189816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45976.220149189816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45976.220149189816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45976.220149189816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45976.220149189816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45976.220149189816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45976.220149189816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45976.220149189816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45976.220149189816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45976.220149189816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45976.220149189816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45976.220149189816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45976.220149189816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45976.220149189816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45976.220149189816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45976.220149189816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45976.220149189816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45976.220149189816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45976.220149189816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45976.220149189816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45976.220149189816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45976.220149189816</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A383D7CC-1A84-4E1D-BAE7-476F54987275}"/>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151.22031122685439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0.16938530092738802</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45976.220149189816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45976.220149189816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45976.220149189816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45976.220149189816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45976.220149189816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45976.220149189816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45976.220149189816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45976.220149189816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45976.220149189816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45976.220149189816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45976.220149189816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45976.220149189816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45976.220149189816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45976.220149189816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45976.220149189816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45976.220149189816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45976.220149189816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45976.220149189816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45976.220149189816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45976.220149189816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45976.220149189816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45976.220149189816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45976.220149189816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45976.220149189816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45976.220149189816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45976.220149189816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45976.220149189816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45976.220149189816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45976.220149189816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45976.220149189816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45976.220149189816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45976.220149189816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45976.220149189816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45976.220149189816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45976.220149189816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45976.220149189816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45976.220149189816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45976.220149189816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45976.220149189816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45976.220149189816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45976.220149189816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45976.220149189816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45976.220149189816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45976.220149189816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45976.220149189816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45976.220149189816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45976.220149189816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45976.220149189816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45976.220149189816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45976.220149189816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45976.220149189816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45976.220149189816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45976.220149189816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45976.220149189816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45976.220149189816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45976.220149189816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45976.220149189816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45976.220149189816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45976.220149189816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45976.220149189816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45976.220149189816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45976.220149189816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45976.220149189816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45976.220149189816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45976.220149189816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45976.220149189816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45976.220149189816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45976.220149189816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45976.220149189816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45976.220149189816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45976.220149189816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45976.220149189816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45976.220149189816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45976.220149189816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45976.220149189816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45976.220149189816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45976.220149189816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45976.220149189816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45976.220149189816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45976.220149189816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45976.220149189816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45976.220149189816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45976.220149189816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45976.220149189816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45976.220149189816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45976.220149189816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45976.220149189816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45976.220149189816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45976.220149189816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45976.220149189816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45976.220149189816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45976.220149189816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45976.220149189816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45976.220149189816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45976.220149189816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45976.220149189816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45976.220149189816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45976.220149189816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45976.220149189816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45976.220149189816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45976.220149189816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45976.220149189816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45976.220149189816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45976.220149189816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45976.220149189816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45976.220149189816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45976.220149189816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45976.220149189816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45976.220149189816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45976.220149189816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45976.220149189816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45976.220149189816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45976.220149189816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45976.220149189816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45976.220149189816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45976.220149189816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45976.220149189816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45976.220149189816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45976.220149189816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45976.220149189816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45976.220149189816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45976.220149189816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45976.220149189816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45976.220149189816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45976.220149189816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45976.220149189816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45976.220149189816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45976.220149189816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45976.220149189816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45976.220149189816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45976.220149189816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45976.220149189816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45976.220149189816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45976.220149189816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45976.220149189816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45976.220149189816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45976.220149189816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45976.220149189816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45976.220149189816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45976.220149189816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45976.220149189816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45976.220149189816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45976.220149189816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45976.220149189816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45976.220149189816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45976.220149189816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45976.220149189816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45976.220149189816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45976.220149189816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45976.220149189816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45976.220149189816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45976.220149189816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45976.220149189816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45976.220149189816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45976.220149189816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45976.220149189816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45976.220149189816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45976.220149189816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45976.220149189816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45976.220149189816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45976.220149189816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45976.220149189816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45976.220149189816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45976.220149189816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45976.220149189816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45976.220149189816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45976.220149189816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45976.220149189816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45976.220149189816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45976.220149189816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45976.220149189816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45976.220149189816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45976.220149189816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45976.220149189816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45976.220149189816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45976.220149189816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45976.220149189816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45976.220149189816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45976.220149189816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45976.220149189816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45976.220149189816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45976.220149189816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45976.220149189816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45976.220149189816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45976.220149189816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45976.220149189816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45976.220149189816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45976.220149189816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45976.220149189816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45976.220149189816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45976.220149189816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45976.220149189816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45976.220149189816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45976.220149189816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45976.220149189816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45976.220149189816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45976.220149189816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45976.220149189816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45976.220149189816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45976.220149189816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45976.220149189816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45976.220149189816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45976.220149189816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45976.220149189816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45976.220149189816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45976.220149189816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45976.220149189816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45976.220149189816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45976.220149189816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45976.220149189816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45976.220149189816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45976.220149189816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45976.220149189816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45976.220149189816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45976.220149189816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45976.220149189816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45976.220149189816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45976.220149189816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45976.220149189816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45976.220149189816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45976.220149189816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45976.220149189816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45976.220149189816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45976.220149189816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45976.220149189816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45976.220149189816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45976.220149189816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45976.220149189816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45976.220149189816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45976.220149189816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45976.220149189816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45976.220149189816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45976.220149189816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45976.220149189816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45976.220149189816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45976.220149189816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45976.220149189816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45976.220149189816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45976.220149189816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45976.220149189816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45976.220149189816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45976.220149189816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45976.220149189816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45976.220149189816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45976.220149189816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45976.220149189816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45976.220149189816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45976.220149189816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45976.220149189816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45976.220149189816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45976.220149189816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45976.220149189816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45976.220149189816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45976.220149189816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45976.220149189816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45976.220149189816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45976.220149189816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45976.220149189816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45976.220149189816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45976.220149189816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45976.220149189816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45976.220149189816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45976.220149189816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45976.220149189816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45976.220149189816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45976.220149189816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45976.220149189816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45976.220149189816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45976.220149189816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45976.220149189816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45976.220149189816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45976.220149189816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45976.220149189816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45976.220149189816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45976.220149189816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45976.220149189816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45976.220149189816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45976.220149189816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45976.220149189816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45976.220149189816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45976.220149189816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45976.220149189816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45976.220149189816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45976.220149189816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45976.220149189816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45976.220149189816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45976.220149189816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45976.220149189816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45976.220149189816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45976.220149189816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45976.220149189816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45976.220149189816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45976.220149189816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45976.220149189816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45976.220149189816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45976.220149189816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45976.220149189816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45976.220149189816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45976.220149189816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45976.220149189816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45976.220149189816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45976.220149189816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45976.220149189816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45976.220149189816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45976.220149189816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45976.220149189816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45976.220149189816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45976.220149189816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45976.220149189816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45976.220149189816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45976.220149189816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45976.220149189816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45976.220149189816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45976.220149189816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45976.220149189816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45976.220149189816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45976.220149189816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45976.220149189816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45976.220149189816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45976.220149189816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45976.220149189816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45976.220149189816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45976.220149189816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45976.220149189816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45976.220149189816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45976.220149189816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45976.220149189816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45976.220149189816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45976.220149189816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45976.220149189816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45976.220149189816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45976.220149189816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45976.220149189816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45976.220149189816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45976.220149189816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45976.220149189816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45976.220149189816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45976.220149189816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45976.220149189816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45976.220149189816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45976.220149189816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45976.220149189816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45976.220149189816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45976.220149189816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45976.220149189816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45976.220149189816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45976.220149189816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45976.220149189816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45976.220149189816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45976.220149189816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45976.220149189816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45976.220149189816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45976.220149189816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45976.220149189816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45976.220149189816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45976.220149189816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45976.220149189816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45976.220149189816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45976.220149189816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45976.220149189816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45976.220149189816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45976.220149189816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45976.220149189816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45976.220149189816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45976.220149189816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45976.220149189816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45976.220149189816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45976.220149189816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45976.220149189816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45976.220149189816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45976.220149189816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45976.220149189816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45976.220149189816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45976.220149189816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45976.220149189816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45976.220149189816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45976.220149189816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45976.220149189816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45976.220149189816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45976.220149189816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45976.220149189816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45976.220149189816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45976.220149189816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45976.220149189816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45976.220149189816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45976.220149189816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45976.220149189816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45976.220149189816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45976.220149189816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45976.220149189816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45976.220149189816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45976.220149189816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45976.220149189816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45976.220149189816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45976.220149189816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45976.220149189816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45976.220149189816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45976.220149189816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45976.220149189816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45976.220149189816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45976.220149189816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45976.220149189816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45976.220149189816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45976.220149189816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45976.220149189816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45976.220149189816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45976.220149189816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45976.220149189816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45976.220149189816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45976.220149189816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45976.220149189816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45976.220149189816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45976.220149189816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45976.220149189816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45976.220149189816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45976.220149189816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45976.220149189816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45976.220149189816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45976.220149189816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45976.220149189816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45976.220149189816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45976.220149189816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45976.220149189816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45976.220149189816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45976.220149189816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45976.220149189816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45976.220149189816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45976.220149189816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45976.220149189816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45976.220149189816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45976.220149189816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45976.220149189816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45976.220149189816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45976.220149189816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45976.220149189816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45976.220149189816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45976.220149189816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45976.220149189816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45976.220149189816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45976.220149189816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45976.220149189816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45976.220149189816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45976.220149189816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45976.220149189816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45976.220149189816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45976.220149189816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45976.220149189816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45976.220149189816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45976.220149189816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45976.220149189816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45976.220149189816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45976.220149189816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45976.220149189816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45976.220149189816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45976.220149189816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45976.220149189816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45976.220149189816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45976.220149189816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45976.220149189816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45976.220149189816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45976.220149189816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45976.220149189816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45976.220149189816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45976.220149189816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45976.220149189816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45976.220149189816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45976.220149189816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45976.220149189816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45976.220149189816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45976.220149189816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45976.220149189816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45976.220149189816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45976.220149189816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45976.220149189816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45976.220149189816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45976.220149189816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45976.220149189816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45976.220149189816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45976.220149189816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45976.220149189816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45976.220149189816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45976.220149189816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45976.220149189816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45976.220149189816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45976.220149189816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45976.220149189816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45976.220149189816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45976.220149189816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45976.220149189816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45976.220149189816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45976.220149189816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45976.220149189816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45976.220149189816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45976.220149189816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45976.220149189816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45976.220149189816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45976.220149189816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45976.220149189816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45976.220149189816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45976.220149189816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45976.220149189816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45976.220149189816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45976.220149189816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45976.220149189816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45976.220149189816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45976.220149189816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45976.220149189816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45976.220149189816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45976.220149189816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45976.220149189816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45976.220149189816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45976.220149189816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45976.220149189816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45976.220149189816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45976.220149189816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45976.220149189816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45976.220149189816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45976.220149189816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45976.220149189816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45976.220149189816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45976.220149189816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45976.220149189816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45976.220149189816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45976.220149189816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45976.220149189816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45976.220149189816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45976.220149189816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45976.220149189816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45976.220149189816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45976.220149189816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45976.220149189816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45976.220149189816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45976.220149189816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45976.220149189816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45976.220149189816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45976.220149189816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45976.220149189816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45976.220149189816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45976.220149189816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45976.220149189816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45976.220149189816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45976.220149189816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45976.220149189816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45976.220149189816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45976.220149189816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45976.220149189816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45976.220149189816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45976.220149189816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45976.220149189816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45976.220149189816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45976.220149189816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45976.220149189816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45976.220149189816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45976.220149189816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45976.220149189816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45976.220149189816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45976.220149189816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45976.220149189816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45976.220149189816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45976.220149189816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45976.220149189816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45976.220149189816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45976.220149189816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45976.220149189816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45976.220149189816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45976.220149189816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45976.220149189816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45976.220149189816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45976.220149189816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45976.220149189816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45976.220149189816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45976.220149189816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45976.220149189816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45976.220149189816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45976.220149189816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45976.220149189816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45976.220149189816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45976.220149189816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45976.220149189816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45976.220149189816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45976.220149189816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45976.220149189816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45976.220149189816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45976.220149189816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45976.220149189816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45976.220149189816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45976.220149189816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45976.220149189816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45976.220149189816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45976.220149189816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45976.220149189816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45976.220149189816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45976.220149189816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45976.220149189816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45976.220149189816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45976.220149189816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45976.220149189816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45976.220149189816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45976.220149189816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45976.220149189816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45976.220149189816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45976.220149189816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45976.220149189816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45976.220149189816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45976.220149189816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45976.220149189816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45976.220149189816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45976.220149189816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45976.220149189816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45976.220149189816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45976.220149189816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45976.220149189816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45976.220149189816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45976.220149189816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45976.220149189816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45976.220149189816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45976.220149189816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45976.220149189816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45976.220149189816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45976.220149189816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45976.220149189816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45976.220149189816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45976.220149189816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45976.220149189816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45976.220149189816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45976.220149189816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45976.220149189816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45976.220149189816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45976.220149189816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45976.220149189816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45976.220149189816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45976.220149189816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45976.220149189816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45976.220149189816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45976.220149189816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45976.220149189816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45976.220149189816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45976.220149189816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45976.220149189816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45976.220149189816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45976.220149189816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45976.220149189816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45976.220149189816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45976.220149189816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45976.220149189816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45976.220149189816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45976.220149189816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45976.220149189816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45976.220149189816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45976.220149189816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45976.220149189816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45976.220149189816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45976.220149189816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45976.220149189816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45976.220149189816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45976.220149189816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45976.220149189816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45976.220149189816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45976.220149189816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45976.220149189816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45976.220149189816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45976.220149189816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45976.220149189816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45976.220149189816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45976.220149189816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45976.220149189816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45976.220149189816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45976.220149189816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45976.220149189816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45976.220149189816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45976.220149189816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45976.220149189816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45976.220149189816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45976.220149189816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45976.220149189816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45976.220149189816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45976.220149189816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45976.220149189816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45976.220149189816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45976.220149189816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45976.220149189816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45976.220149189816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45976.220149189816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45976.220149189816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45976.220149189816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45976.220149189816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45976.220149189816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45976.220149189816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45976.220149189816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45976.220149189816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45976.220149189816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45976.220149189816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45976.220149189816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45976.220149189816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45976.220149189816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45976.220149189816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45976.220149189816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45976.220149189816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45976.220149189816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45976.220149189816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45976.220149189816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45976.220149189816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45976.220149189816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45976.220149189816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45976.220149189816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45976.220149189816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45976.220149189816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45976.220149189816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45976.220149189816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45976.220149189816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45976.220149189816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45976.220149189816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45976.220149189816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45976.220149189816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45976.220149189816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45976.220149189816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45976.220149189816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45976.220149189816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45976.220149189816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45976.220149189816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45976.220149189816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45976.220149189816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45976.220149189816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45976.220149189816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45976.220149189816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45976.220149189816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45976.220149189816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45976.220149189816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45976.220149189816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45976.220149189816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45976.220149189816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45976.220149189816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45976.220149189816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45976.220149189816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45976.220149189816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45976.220149189816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45976.220149189816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45976.220149189816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45976.220149189816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45976.220149189816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45976.220149189816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45976.220149189816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45976.220149189816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45976.220149189816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45976.220149189816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45976.220149189816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45976.220149189816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45976.220149189816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45976.220149189816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45976.220149189816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45976.220149189816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45976.220149189816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45976.220149189816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45976.220149189816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45976.220149189816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45976.220149189816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45976.220149189816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45976.220149189816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45976.220149189816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45976.220149189816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45976.220149189816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45976.220149189816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45976.220149189816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45976.220149189816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45976.220149189816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45976.220149189816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45976.220149189816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45976.220149189816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45976.220149189816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45976.220149189816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45976.220149189816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45976.220149189816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45976.220149189816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45976.220149189816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45976.220149189816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45976.220149189816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45976.220149189816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45976.220149189816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45976.220149189816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45976.220149189816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45976.220149189816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45976.220149189816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45976.220149189816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45976.220149189816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45976.220149189816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45976.220149189816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45976.220149189816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45976.220149189816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45976.220149189816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45976.220149189816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45976.220149189816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45976.220149189816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45976.220149189816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45976.220149189816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45976.220149189816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45976.220149189816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45976.220149189816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45976.220149189816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45976.220149189816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45976.220149189816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45976.220149189816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45976.220149189816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45976.220149189816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45976.220149189816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45976.220149189816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45976.220149189816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45976.220149189816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45976.220149189816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45976.220149189816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45976.220149189816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45976.220149189816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45976.220149189816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45976.220149189816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45976.220149189816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45976.220149189816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45976.220149189816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45976.220149189816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45976.220149189816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45976.220149189816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45976.220149189816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45976.220149189816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45976.220149189816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45976.220149189816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45976.220149189816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45976.220149189816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45976.220149189816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45976.220149189816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45976.220149189816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45976.220149189816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45976.220149189816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45976.220149189816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45976.220149189816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45976.220149189816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45976.220149189816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45976.220149189816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45976.220149189816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45976.220149189816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45976.220149189816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45976.220149189816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45976.220149189816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45976.220149189816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45976.220149189816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45976.220149189816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45976.220149189816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45976.220149189816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45976.220149189816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45976.220149189816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45976.220149189816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45976.220149189816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45976.220149189816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45976.220149189816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45976.220149189816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45976.220149189816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45976.220149189816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45976.220149189816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45976.220149189816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45976.220149189816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45976.220149189816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45976.220149189816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45976.220149189816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45976.220149189816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45976.220149189816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45976.220149189816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45976.220149189816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45976.220149189816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45976.220149189816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45976.220149189816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45976.220149189816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45976.220149189816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45976.220149189816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45976.220149189816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45976.220149189816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45976.220149189816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45976.220149189816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45976.220149189816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45976.220149189816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45976.220149189816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45976.220149189816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45976.220149189816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45976.220149189816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45976.220149189816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45976.220149189816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45976.220149189816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45976.220149189816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45976.220149189816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45976.220149189816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45976.220149189816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45976.220149189816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45976.220149189816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45976.220149189816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45976.220149189816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45976.220149189816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45976.220149189816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45976.220149189816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45976.220149189816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45976.220149189816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45976.220149189816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45976.220149189816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45976.220149189816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45976.220149189816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45976.220149189816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45976.220149189816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45976.220149189816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45976.220149189816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45976.220149189816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45976.220149189816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45976.220149189816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45976.220149189816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45976.220149189816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45976.220149189816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45976.220149189816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45976.220149189816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45976.220149189816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45976.220149189816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45976.220149189816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45976.220149189816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45976.220149189816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45976.220149189816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45976.220149189816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45976.220149189816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45976.220149189816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45976.220149189816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45976.220149189816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45976.220149189816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45976.220149189816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45976.220149189816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45976.220149189816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45976.220149189816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45976.220149189816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45976.220149189816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45976.220149189816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45976.220149189816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45976.220149189816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45976.220149189816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45976.220149189816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45976.220149189816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45976.220149189816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45976.220149189816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45976.220149189816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45976.220149189816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45976.220149189816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45976.220149189816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45976.220149189816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45976.220149189816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45976.220149189816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45976.220149189816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45976.220149189816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45976.220149189816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45976.220149189816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45976.220149189816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45976.220149189816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45976.220149189816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45976.220149189816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45976.220149189816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45976.220149189816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45976.220149189816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45976.220149189816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45976.220149189816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45976.220149189816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45976.220149189816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45976.220149189816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45976.220149189816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45976.220149189816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45976.220149189816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45976.220149189816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45976.220149189816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45976.220149189816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45976.220149189816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45976.220149189816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45976.220149189816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45976.220149189816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45976.220149189816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45976.220149189816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45976.220149189816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45976.220149189816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45976.220149189816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45976.220149189816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45976.220149189816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45976.220149189816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45976.220149189816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45976.220149189816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45976.220149189816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45976.220149189816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45976.220149189816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45976.220149189816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45976.220149189816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45976.220149189816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45976.220149189816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45976.220149189816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45976.220149189816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45976.220149189816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45976.220149189816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45976.220149189816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45976.220149189816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45976.220149189816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45976.220149189816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45976.220149189816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45976.220149189816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45976.220149189816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45976.220149189816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45976.220149189816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45976.220149189816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45976.220149189816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45976.220149189816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45976.220149189816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45976.220149189816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45976.220149189816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45976.220149189816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45976.220149189816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45976.220149189816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45976.220149189816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45976.220149189816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45976.220149189816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45976.220149189816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45976.220149189816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45976.220149189816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45976.220149189816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45976.220149189816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45976.220149189816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45976.220149189816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45976.220149189816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45976.220149189816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45976.220149189816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45976.220149189816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45976.220149189816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45976.220149189816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45976.220149189816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45976.220149189816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45976.220149189816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45976.220149189816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45976.220149189816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45976.220149189816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45976.220149189816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45976.220149189816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45976.220149189816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45976.220149189816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45976.220149189816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45976.220149189816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45976.220149189816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45976.220149189816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45976.220149189816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45976.220149189816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45976.220149189816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45976.220149189816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45976.220149189816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45976.220149189816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45976.220149189816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45976.220149189816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45976.220149189816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45976.220149189816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45976.220149189816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45976.220149189816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45976.220149189816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45976.220149189816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45976.220149189816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45976.220149189816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45976.220149189816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45976.220149189816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45976.220149189816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272.73943159721966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0.41692002314812271</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0.2907973379624309</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0.1750218750021304</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3.538067129557021E-2</v>
      </c>
      <c r="H6" s="96">
        <v>45976.176817129628</v>
      </c>
      <c r="I6" s="135" t="str">
        <f>IFERROR(VLOOKUP(D6,DB!A:F,6,0),"")</f>
        <v>SCECO</v>
      </c>
      <c r="J6" s="135" t="str">
        <f>IFERROR(VLOOKUP(D6,DB!A:G,7,0),"")</f>
        <v>Dead</v>
      </c>
      <c r="K6" s="98" t="s">
        <v>39118</v>
      </c>
      <c r="L6" s="92" t="str">
        <f>IFERROR(VLOOKUP(D6,DB!A:I,9,0),"")</f>
        <v>Latis</v>
      </c>
    </row>
    <row r="7" spans="1:16" ht="15" customHeight="1">
      <c r="A7" s="135"/>
      <c r="B7" s="135" t="str">
        <f>IFERROR(VLOOKUP(D7,DB!A:K,11,0),"")</f>
        <v/>
      </c>
      <c r="C7" s="94"/>
      <c r="D7" s="92"/>
      <c r="E7" s="95"/>
      <c r="F7" s="96"/>
      <c r="G7" s="97">
        <f ca="1">IFERROR(NOW()-F7,"")</f>
        <v>45976.220149189816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45976.220149189816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45976.220149189816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45976.220149189816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45976.220149189816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45976.220149189816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45976.220149189816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45976.220149189816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45976.220149189816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45976.220149189816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45976.220149189816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45976.220149189816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45976.220149189816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45976.220149189816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45976.220149189816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45976.220149189816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45976.220149189816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45976.220149189816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45976.220149189816</v>
      </c>
      <c r="H25" s="96"/>
      <c r="I25" s="135" t="str">
        <f>IFERROR(VLOOKUP(D25,DB!A:F,6,0),"")</f>
        <v/>
      </c>
      <c r="J25" s="135" t="str">
        <f>IFERROR(VLOOKUP(D25,DB!A:G,7,0),"")</f>
        <v/>
      </c>
      <c r="K25" s="98"/>
      <c r="L25" s="92" t="str">
        <f>IFERROR(VLOOKUP(D25,DB!A:I,9,0),"")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tabSelected="1" workbookViewId="0">
      <selection activeCell="D18" sqref="D1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84.388089004627545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50.03127187499922</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27.559038078703452</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35152</v>
      </c>
      <c r="E6" s="124" t="s">
        <v>39021</v>
      </c>
      <c r="F6" s="156">
        <v>45976.158553240741</v>
      </c>
      <c r="G6" s="126">
        <f t="shared" ref="G6:G54" ca="1" si="2">IFERROR(NOW()-F6,"")</f>
        <v>6.1595949075126555E-2</v>
      </c>
      <c r="H6" s="125">
        <v>45976.152604166666</v>
      </c>
      <c r="I6" s="124" t="str">
        <f>IFERROR(VLOOKUP(D6,DB!A:F,6,0),"")</f>
        <v>Generator-SG</v>
      </c>
      <c r="J6" s="124" t="str">
        <f>IFERROR(VLOOKUP(D6,DB!A:G,7,0),"")</f>
        <v>Vandalized</v>
      </c>
      <c r="K6" s="124" t="s">
        <v>39128</v>
      </c>
      <c r="L6" s="124" t="str">
        <f>IFERROR(VLOOKUP(D6,DB!A:I,9,0),"")</f>
        <v>Latis</v>
      </c>
    </row>
    <row r="7" spans="1:13">
      <c r="A7" s="124"/>
      <c r="B7" s="124" t="str">
        <f>IFERROR(VLOOKUP(D7,DB!A:K,11,0),"")</f>
        <v/>
      </c>
      <c r="C7" s="124"/>
      <c r="D7" s="124"/>
      <c r="E7" s="124"/>
      <c r="F7" s="124"/>
      <c r="G7" s="126">
        <f t="shared" ca="1" si="2"/>
        <v>45976.220149189816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45976.220149189816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45976.220149189816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45976.220149189816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45976.220149189816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45976.220149189816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45976.220149189816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45976.220149189816</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45976.220149189816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45976.220149189816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45976.220149189816</v>
      </c>
      <c r="H17" s="125"/>
      <c r="I17" s="124" t="str">
        <f>IFERROR(VLOOKUP(D17,DB!A:F,6,0),"")</f>
        <v/>
      </c>
      <c r="J17" s="124" t="str">
        <f>IFERROR(VLOOKUP(D17,DB!A:G,7,0),"")</f>
        <v/>
      </c>
      <c r="K17" s="124"/>
      <c r="L17" s="124" t="str">
        <f>IFERROR(VLOOKUP(D17,DB!A:I,9,0),"")</f>
        <v/>
      </c>
    </row>
    <row r="18" spans="1:12" ht="45.75">
      <c r="A18" s="124"/>
      <c r="B18" s="124" t="str">
        <f>IFERROR(VLOOKUP(D18,DB!A:K,11,0),"")</f>
        <v/>
      </c>
      <c r="C18" s="124"/>
      <c r="D18" s="124"/>
      <c r="E18" s="124"/>
      <c r="F18" s="124"/>
      <c r="G18" s="126">
        <f t="shared" ca="1" si="2"/>
        <v>45976.220149189816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45976.220149189816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45976.220149189816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45976.220149189816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45976.220149189816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45976.220149189816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45976.220149189816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45976.220149189816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45976.220149189816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45976.220149189816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45976.220149189816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45976.220149189816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45976.220149189816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45976.220149189816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45976.220149189816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45976.220149189816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45976.220149189816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45976.220149189816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45976.220149189816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45976.220149189816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45976.220149189816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45976.220149189816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45976.220149189816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45976.220149189816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45976.220149189816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45976.220149189816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45976.220149189816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45976.220149189816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45976.220149189816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45976.220149189816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45976.220149189816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45976.220149189816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45976.220149189816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45976.220149189816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45976.220149189816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45976.220149189816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45976.220149189816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45976.220149189816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45976.220149189816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45976.220149189816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45976.220149189816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45976.220149189816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45976.220149189816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45976.220149189816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45976.220149189816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45976.220149189816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45976.220149189816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45976.220149189816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45976.220149189816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45976.220149189816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45976.220149189816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45976.220149189816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45976.220149189816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45976.220149189816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45976.220149189816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45976.220149189816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45976.220149189816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45976.220149189816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45976.220149189816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45976.220149189816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45976.220149189816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45976.220149189816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45976.220149189816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45976.220149189816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45976.220149189816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45976.220149189816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45976.220149189816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45976.220149189816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45976.220149189816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45976.220149189816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45976.220149189816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45976.220149189816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45976.220149189816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45976.220149189816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45976.220149189816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45976.220149189816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45976.220149189816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45976.220149189816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45976.220149189816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45976.220149189816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45976.220149189816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45976.220149189816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45976.220149189816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45976.220149189816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45976.220149189816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45976.220149189816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45976.220149189816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45976.220149189816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45976.220149189816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45976.220149189816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45976.220149189816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45976.220149189816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45976.220149189816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45976.220149189816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45976.220149189816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45976.220149189816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45976.220149189816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45976.220149189816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45976.220149189816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45976.220149189816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45976.220149189816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45976.220149189816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45976.220149189816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45976.220149189816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45976.220149189816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45976.220149189816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45976.220149189816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45976.220149189816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45976.220149189816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45976.220149189816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45976.220149189816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45976.220149189816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45976.220149189816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45976.220149189816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45976.220149189816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45976.220149189816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45976.220149189816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45976.220149189816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45976.220149189816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45976.220149189816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45976.220149189816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45976.220149189816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45976.220149189816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45976.220149189816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45976.220149189816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45976.220149189816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45976.220149189816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45976.220149189816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45976.220149189816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45976.220149189816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45976.220149189816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45976.220149189816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45976.220149189816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45976.220149189816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45976.220149189816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45976.220149189816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45976.220149189816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45976.220149189816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45976.220149189816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45976.220149189816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45976.220149189816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45976.220149189816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45976.220149189816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45976.220149189816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45976.220149189816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45976.220149189816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45976.220149189816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45976.220149189816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45976.220149189816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45976.220149189816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45976.220149189816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45976.220149189816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45976.220149189816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45976.220149189816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45976.220149189816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45976.220149189816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45976.220149189816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45976.220149189816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45976.220149189816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45976.220149189816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45976.220149189816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45976.220149189816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45976.220149189816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45976.220149189816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45976.220149189816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45976.220149189816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45976.220149189816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45976.220149189816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45976.220149189816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45976.220149189816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45976.220149189816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45976.220149189816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45976.220149189816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45976.220149189816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45976.220149189816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45976.220149189816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45976.220149189816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45976.220149189816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45976.220149189816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45976.220149189816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45976.220149189816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45976.220149189816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45976.220149189816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45976.220149189816</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45976.220149189816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45976.220149189816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45976.220149189816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45976.220149189816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45976.220149189816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45976.220149189816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45976.220149189816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45976.220149189816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45976.220149189816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45976.220149189816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45976.220149189816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45976.220149189816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45976.220149189816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45976.220149189816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45976.220149189816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45976.220149189816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45976.220149189816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45976.220149189816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45976.220149189816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45976.220149189816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45976.220149189816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45976.220149189816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45976.220149189816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45976.220149189816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45976.220149189816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45976.220149189816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45976.220149189816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45976.220149189816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45976.220149189816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45976.220149189816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45976.220149189816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45976.220149189816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45976.220149189816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45976.220149189816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45976.220149189816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45976.220149189816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45976.220149189816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45976.220149189816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45976.220149189816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45976.220149189816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45976.220149189816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45976.220149189816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45976.220149189816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45976.220149189816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45976.220149189816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45976.220149189816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45976.220149189816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45976.220149189816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45976.220149189816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45976.220149189816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45976.220149189816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45976.220149189816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45976.220149189816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45976.220149189816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45976.220149189816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45976.220149189816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45976.220149189816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45976.220149189816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45976.220149189816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45976.220149189816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45976.220149189816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45976.220149189816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45976.220149189816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45976.220149189816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45976.220149189816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45976.220149189816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45976.220149189816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45976.220149189816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45976.220149189816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45976.220149189816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45976.220149189816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45976.220149189816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45976.220149189816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45976.220149189816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45976.220149189816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45976.220149189816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45976.220149189816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45976.220149189816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45976.220149189816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45976.220149189816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45976.220149189816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45976.220149189816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45976.220149189816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45976.220149189816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45976.220149189816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45976.220149189816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45976.220149189816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45976.220149189816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45976.220149189816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45976.220149189816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45976.220149189816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45976.220149189816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45976.220149189816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45976.220149189816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45976.220149189816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45976.220149189816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45976.220149189816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45976.220149189816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45976.220149189816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45976.220149189816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45976.220149189816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45976.220149189816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45976.220149189816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45976.220149189816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45976.220149189816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45976.220149189816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45976.220149189816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45976.220149189816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45976.220149189816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45976.220149189816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45976.220149189816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45976.220149189816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45976.220149189816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45976.220149189816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45976.220149189816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45976.220149189816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45976.220149189816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45976.220149189816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45976.220149189816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45976.220149189816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45976.220149189816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45976.220149189816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